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1625" activeTab="3"/>
  </bookViews>
  <sheets>
    <sheet name="tabela P1" sheetId="2" r:id="rId1"/>
    <sheet name="okt" sheetId="6" state="hidden" r:id="rId2"/>
    <sheet name="tabela P2" sheetId="4" r:id="rId3"/>
    <sheet name="tabela P3" sheetId="5" r:id="rId4"/>
  </sheets>
  <calcPr calcId="181029"/>
</workbook>
</file>

<file path=xl/calcChain.xml><?xml version="1.0" encoding="utf-8"?>
<calcChain xmlns="http://schemas.openxmlformats.org/spreadsheetml/2006/main">
  <c r="C8" i="4" l="1"/>
  <c r="L74" i="2" l="1"/>
  <c r="L88" i="2"/>
  <c r="L109" i="2"/>
  <c r="L144" i="2"/>
  <c r="L163" i="2"/>
  <c r="L184" i="2"/>
  <c r="L201" i="2"/>
  <c r="L257" i="2"/>
  <c r="L275" i="2"/>
  <c r="G274" i="2" l="1"/>
  <c r="L273" i="2"/>
  <c r="L272" i="2"/>
  <c r="L271" i="2"/>
  <c r="L269" i="2"/>
  <c r="L268" i="2"/>
  <c r="L266" i="2"/>
  <c r="G256" i="2"/>
  <c r="L255" i="2"/>
  <c r="L254" i="2"/>
  <c r="L253" i="2"/>
  <c r="L252" i="2"/>
  <c r="L251" i="2"/>
  <c r="L250" i="2"/>
  <c r="L249" i="2"/>
  <c r="L248" i="2"/>
  <c r="L247" i="2"/>
  <c r="L246" i="2"/>
  <c r="L245" i="2"/>
  <c r="L243" i="2"/>
  <c r="L242" i="2"/>
  <c r="L241" i="2"/>
  <c r="L239" i="2"/>
  <c r="L238" i="2"/>
  <c r="L237" i="2"/>
  <c r="L236" i="2"/>
  <c r="L235" i="2"/>
  <c r="L234" i="2"/>
  <c r="L233" i="2"/>
  <c r="L232" i="2"/>
  <c r="G222" i="2"/>
  <c r="L221" i="2"/>
  <c r="L220" i="2"/>
  <c r="L219" i="2"/>
  <c r="L218" i="2"/>
  <c r="L217" i="2"/>
  <c r="L216" i="2"/>
  <c r="L215" i="2"/>
  <c r="L214" i="2"/>
  <c r="L213" i="2"/>
  <c r="L212" i="2"/>
  <c r="L210" i="2"/>
  <c r="L200" i="2"/>
  <c r="G200" i="2"/>
  <c r="L183" i="2"/>
  <c r="G183" i="2"/>
  <c r="L162" i="2"/>
  <c r="G162" i="2"/>
  <c r="L143" i="2"/>
  <c r="G143" i="2"/>
  <c r="G108" i="2"/>
  <c r="L100" i="2"/>
  <c r="L108" i="2" s="1"/>
  <c r="G87" i="2"/>
  <c r="L84" i="2"/>
  <c r="L87" i="2" s="1"/>
  <c r="G73" i="2"/>
  <c r="L60" i="2"/>
  <c r="L58" i="2"/>
  <c r="G38" i="2"/>
  <c r="L34" i="2"/>
  <c r="L27" i="2"/>
  <c r="G13" i="2"/>
  <c r="G14" i="2" s="1"/>
  <c r="L9" i="2"/>
  <c r="L13" i="2" s="1"/>
  <c r="L14" i="2" s="1"/>
  <c r="L73" i="2" l="1"/>
  <c r="L222" i="2"/>
  <c r="L256" i="2"/>
  <c r="G39" i="2"/>
  <c r="G74" i="2" s="1"/>
  <c r="G88" i="2" s="1"/>
  <c r="G109" i="2" s="1"/>
  <c r="G144" i="2" s="1"/>
  <c r="G163" i="2" s="1"/>
  <c r="G184" i="2" s="1"/>
  <c r="G201" i="2" s="1"/>
  <c r="G223" i="2" s="1"/>
  <c r="G257" i="2" s="1"/>
  <c r="G275" i="2" s="1"/>
  <c r="L38" i="2"/>
  <c r="L39" i="2" s="1"/>
  <c r="L274" i="2"/>
  <c r="L223" i="2" l="1"/>
  <c r="L32" i="6" l="1"/>
  <c r="L33" i="6" s="1"/>
  <c r="G32" i="6"/>
  <c r="G33" i="6" s="1"/>
</calcChain>
</file>

<file path=xl/sharedStrings.xml><?xml version="1.0" encoding="utf-8"?>
<sst xmlns="http://schemas.openxmlformats.org/spreadsheetml/2006/main" count="1047" uniqueCount="158">
  <si>
    <t>Tabela P1</t>
  </si>
  <si>
    <t>Prekidi</t>
  </si>
  <si>
    <t>mjesec</t>
  </si>
  <si>
    <t>početak prekida</t>
  </si>
  <si>
    <t>kraj prekida</t>
  </si>
  <si>
    <t>trajanje prekida (min)</t>
  </si>
  <si>
    <t>vrsta prekida (planirani/neplanirani)</t>
  </si>
  <si>
    <t>uzrok prekida</t>
  </si>
  <si>
    <t xml:space="preserve"> element prenosnog sistema zbog kog se desio prekid</t>
  </si>
  <si>
    <t>Wdki (MWh)</t>
  </si>
  <si>
    <t>ENS</t>
  </si>
  <si>
    <t xml:space="preserve">datum </t>
  </si>
  <si>
    <t>vrijeme</t>
  </si>
  <si>
    <t>datum</t>
  </si>
  <si>
    <t>Ukupno trajanje prekida (min):</t>
  </si>
  <si>
    <t>Ukupna neisporučena energija (MWh)</t>
  </si>
  <si>
    <t>Ukupno trajanje prekida od početka godine (min):</t>
  </si>
  <si>
    <t>Ukupna neisporučena energija od početka godine (MWh)</t>
  </si>
  <si>
    <t>Tabela P2</t>
  </si>
  <si>
    <t>Indikatori kvaliteta</t>
  </si>
  <si>
    <t>Zadati ENS</t>
  </si>
  <si>
    <t>700 MWh</t>
  </si>
  <si>
    <t>Zadati AIT</t>
  </si>
  <si>
    <t>120 min</t>
  </si>
  <si>
    <t>Epren (MW)</t>
  </si>
  <si>
    <t xml:space="preserve">AIT </t>
  </si>
  <si>
    <t>Tabela P3</t>
  </si>
  <si>
    <t>Propisani rok za izvršavanje obaveza operatora</t>
  </si>
  <si>
    <t xml:space="preserve">24 sata </t>
  </si>
  <si>
    <t>Finansijska kompenzacija</t>
  </si>
  <si>
    <t>200 € za kupce priključene na prenosni sistem</t>
  </si>
  <si>
    <t>20 € za kupce priključene na distributivni sistem</t>
  </si>
  <si>
    <t>broj slučajeva</t>
  </si>
  <si>
    <t>broj slučajeva u kojima je ispunjen standard</t>
  </si>
  <si>
    <t>procenat slučajeva u kojima je ispunjen standard</t>
  </si>
  <si>
    <t>broj izuzetaka (specificirati)</t>
  </si>
  <si>
    <t>broj slučajeva u kojima nije ispunjen standard</t>
  </si>
  <si>
    <t>procenat slučajeva u kojima nije ispunjen standard</t>
  </si>
  <si>
    <t>JANUAR</t>
  </si>
  <si>
    <t>FEBRUAR</t>
  </si>
  <si>
    <t>MART</t>
  </si>
  <si>
    <t>APRIL</t>
  </si>
  <si>
    <t>MAJ</t>
  </si>
  <si>
    <t>JUN</t>
  </si>
  <si>
    <t>JUL</t>
  </si>
  <si>
    <t>AVGUST</t>
  </si>
  <si>
    <t>SEPTEMBAR</t>
  </si>
  <si>
    <t>OKTOBAR</t>
  </si>
  <si>
    <t>NOVEMBAR</t>
  </si>
  <si>
    <t>DECEMBAR</t>
  </si>
  <si>
    <t>Ponovno uspostavljanje napajanja u prenosnom sistemu  električne energije - Član 8</t>
  </si>
  <si>
    <t>neplanirani</t>
  </si>
  <si>
    <t>TS Mrke</t>
  </si>
  <si>
    <t>TS Uvač</t>
  </si>
  <si>
    <t>TS Andrijevica</t>
  </si>
  <si>
    <t>viša sila</t>
  </si>
  <si>
    <t>TS H.Novi</t>
  </si>
  <si>
    <t>18.1.2018.</t>
  </si>
  <si>
    <t>03.02.2018.</t>
  </si>
  <si>
    <t>TS Berane</t>
  </si>
  <si>
    <t>TS Nikšić</t>
  </si>
  <si>
    <t>kvar</t>
  </si>
  <si>
    <t>TS Kotor</t>
  </si>
  <si>
    <t>TS G. Mrke</t>
  </si>
  <si>
    <t>06.02.2018.</t>
  </si>
  <si>
    <t>TS Vilusi</t>
  </si>
  <si>
    <t>planirani</t>
  </si>
  <si>
    <t>planirano isklj. Nk-Bileća</t>
  </si>
  <si>
    <t>06.03.2018.</t>
  </si>
  <si>
    <t>Željezara</t>
  </si>
  <si>
    <t xml:space="preserve">TS Kličevo </t>
  </si>
  <si>
    <t>TS Danilovgrad</t>
  </si>
  <si>
    <t>TS Ribarevine</t>
  </si>
  <si>
    <t>TS Ulcinj</t>
  </si>
  <si>
    <t>TS Brezna</t>
  </si>
  <si>
    <t>11.04.2018.</t>
  </si>
  <si>
    <t>19.04.2018.</t>
  </si>
  <si>
    <t>TS Budva</t>
  </si>
  <si>
    <t>26.04.2018.</t>
  </si>
  <si>
    <t>06.05.2018.</t>
  </si>
  <si>
    <t>23.05.2018.</t>
  </si>
  <si>
    <t>24.05.2018.</t>
  </si>
  <si>
    <t>TS Ribarevine T1</t>
  </si>
  <si>
    <t>25.05.2018.</t>
  </si>
  <si>
    <t>planirani radovi</t>
  </si>
  <si>
    <t>08.05.2018.</t>
  </si>
  <si>
    <t>28.5.2018.</t>
  </si>
  <si>
    <t>29.5.2018.</t>
  </si>
  <si>
    <t>31.5.2018.</t>
  </si>
  <si>
    <t>01.06.2018.</t>
  </si>
  <si>
    <t>13.06.2018.</t>
  </si>
  <si>
    <t>14.06.2018.</t>
  </si>
  <si>
    <t>16.06.2018.</t>
  </si>
  <si>
    <t>TS Podgorica 4</t>
  </si>
  <si>
    <t>KAP</t>
  </si>
  <si>
    <t>TS Cetinje</t>
  </si>
  <si>
    <t>TS Bar</t>
  </si>
  <si>
    <t>TS Tivat</t>
  </si>
  <si>
    <t>TS Virpazar</t>
  </si>
  <si>
    <t>18.06.2018.</t>
  </si>
  <si>
    <t>21.06.2018.</t>
  </si>
  <si>
    <t>22.06.2018.</t>
  </si>
  <si>
    <t>30.06.2018.</t>
  </si>
  <si>
    <t>25.06.2018.</t>
  </si>
  <si>
    <t>hitni radovi</t>
  </si>
  <si>
    <t>04.07.2018.</t>
  </si>
  <si>
    <t>09.07.2018.</t>
  </si>
  <si>
    <t>planirano</t>
  </si>
  <si>
    <t>23.07.2018.</t>
  </si>
  <si>
    <t>TS Uvac</t>
  </si>
  <si>
    <t>01.08.2018.</t>
  </si>
  <si>
    <t>03.08.2018.</t>
  </si>
  <si>
    <t>TS H.Novi T2</t>
  </si>
  <si>
    <t>10.08.2018.</t>
  </si>
  <si>
    <t>08.08.2018.</t>
  </si>
  <si>
    <t>10.8.2018.</t>
  </si>
  <si>
    <t>11.08.2018.</t>
  </si>
  <si>
    <t>19.08.2018.</t>
  </si>
  <si>
    <t>06.08.2018.</t>
  </si>
  <si>
    <t>2.10.2018.</t>
  </si>
  <si>
    <t>04.09.2018.</t>
  </si>
  <si>
    <t>TS Pljevlja 1</t>
  </si>
  <si>
    <t>08.09.2018.</t>
  </si>
  <si>
    <t>24.09.2018.</t>
  </si>
  <si>
    <t>07.09.2018.</t>
  </si>
  <si>
    <t>9.10.2018.</t>
  </si>
  <si>
    <t>-</t>
  </si>
  <si>
    <t>24.10.2018.</t>
  </si>
  <si>
    <t>30.10.2018.</t>
  </si>
  <si>
    <t>31.10.2018.</t>
  </si>
  <si>
    <t>05.10.2018.</t>
  </si>
  <si>
    <t>07.10.2018.</t>
  </si>
  <si>
    <t>02.11.2018.</t>
  </si>
  <si>
    <t>05.11.2018.</t>
  </si>
  <si>
    <t>13.11.2018.</t>
  </si>
  <si>
    <t>17.11.2018.</t>
  </si>
  <si>
    <t>TS Budva T2</t>
  </si>
  <si>
    <t>14.11.2018.</t>
  </si>
  <si>
    <t>15.11.2018.</t>
  </si>
  <si>
    <t>16.11.2018.</t>
  </si>
  <si>
    <t>TS Berane T2</t>
  </si>
  <si>
    <t>20.11.2018.</t>
  </si>
  <si>
    <t>21.11.2018.</t>
  </si>
  <si>
    <t>TS Budva T1</t>
  </si>
  <si>
    <t>24.11.2018.</t>
  </si>
  <si>
    <t>28.11.2018.</t>
  </si>
  <si>
    <t>29.11.2018.</t>
  </si>
  <si>
    <t>14.12.2018.</t>
  </si>
  <si>
    <t>TS Podgorica 1 T4</t>
  </si>
  <si>
    <t>15.12.2018.</t>
  </si>
  <si>
    <t>TS Virpazar T2</t>
  </si>
  <si>
    <t>16.12.2018.</t>
  </si>
  <si>
    <t>23.12.2018.</t>
  </si>
  <si>
    <t>24.12.2018.</t>
  </si>
  <si>
    <t>28.12.2018.</t>
  </si>
  <si>
    <t>TS H.Novi T1</t>
  </si>
  <si>
    <t>TS Nikšić T2</t>
  </si>
  <si>
    <t>TS Nikšić 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</si>
</sst>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€_-;\-* #,##0.00\ _€_-;_-* &quot;-&quot;??\ _€_-;_-@_-"/>
    <numFmt numFmtId="165" formatCode="0.000"/>
    <numFmt numFmtId="166" formatCode="#,##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2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0"/>
      <color theme="1"/>
      <name val="Arial"/>
      <family val="2"/>
      <charset val="238"/>
    </font>
    <font>
      <sz val="11"/>
      <name val="Calibri"/>
      <family val="2"/>
      <charset val="204"/>
      <scheme val="minor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8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22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 tint="-4.9989318521683403E-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164" fontId="8" fillId="0" borderId="0" applyFont="0" applyFill="0" applyBorder="0" applyAlignment="0" applyProtection="0"/>
  </cellStyleXfs>
  <cellXfs count="275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5" fillId="4" borderId="38" xfId="0" applyFont="1" applyFill="1" applyBorder="1" applyAlignment="1">
      <alignment horizontal="center" vertical="center" wrapText="1"/>
    </xf>
    <xf numFmtId="0" fontId="4" fillId="3" borderId="40" xfId="0" applyFont="1" applyFill="1" applyBorder="1" applyAlignment="1">
      <alignment vertical="center" wrapText="1"/>
    </xf>
    <xf numFmtId="0" fontId="2" fillId="0" borderId="40" xfId="0" applyFont="1" applyBorder="1" applyAlignment="1">
      <alignment horizontal="center"/>
    </xf>
    <xf numFmtId="0" fontId="1" fillId="0" borderId="5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6" xfId="1" applyFont="1" applyFill="1" applyBorder="1" applyAlignment="1">
      <alignment horizontal="center" vertical="center"/>
    </xf>
    <xf numFmtId="0" fontId="1" fillId="0" borderId="0" xfId="1" applyFont="1" applyFill="1"/>
    <xf numFmtId="165" fontId="1" fillId="0" borderId="6" xfId="1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165" fontId="1" fillId="0" borderId="1" xfId="2" applyNumberFormat="1" applyFont="1" applyFill="1" applyBorder="1" applyAlignment="1">
      <alignment horizontal="center" vertical="center"/>
    </xf>
    <xf numFmtId="165" fontId="11" fillId="0" borderId="6" xfId="0" applyNumberFormat="1" applyFont="1" applyBorder="1" applyAlignment="1">
      <alignment horizontal="center" vertical="center"/>
    </xf>
    <xf numFmtId="0" fontId="8" fillId="0" borderId="0" xfId="0" applyFont="1"/>
    <xf numFmtId="165" fontId="4" fillId="0" borderId="4" xfId="0" applyNumberFormat="1" applyFont="1" applyBorder="1" applyAlignment="1">
      <alignment horizontal="left" vertical="center"/>
    </xf>
    <xf numFmtId="165" fontId="4" fillId="0" borderId="8" xfId="0" applyNumberFormat="1" applyFont="1" applyBorder="1" applyAlignment="1">
      <alignment horizontal="left" vertical="center"/>
    </xf>
    <xf numFmtId="0" fontId="12" fillId="0" borderId="5" xfId="2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left" vertical="center"/>
    </xf>
    <xf numFmtId="0" fontId="12" fillId="0" borderId="1" xfId="2" applyFont="1" applyFill="1" applyBorder="1" applyAlignment="1">
      <alignment horizontal="center" vertical="center"/>
    </xf>
    <xf numFmtId="165" fontId="12" fillId="0" borderId="1" xfId="2" applyNumberFormat="1" applyFont="1" applyFill="1" applyBorder="1" applyAlignment="1">
      <alignment horizontal="center" vertical="center"/>
    </xf>
    <xf numFmtId="165" fontId="12" fillId="0" borderId="6" xfId="2" applyNumberFormat="1" applyFont="1" applyFill="1" applyBorder="1" applyAlignment="1">
      <alignment horizontal="center" vertical="center"/>
    </xf>
    <xf numFmtId="0" fontId="12" fillId="0" borderId="0" xfId="2" applyFont="1" applyFill="1"/>
    <xf numFmtId="20" fontId="5" fillId="0" borderId="1" xfId="0" applyNumberFormat="1" applyFont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165" fontId="11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20" fontId="5" fillId="0" borderId="11" xfId="0" applyNumberFormat="1" applyFont="1" applyBorder="1" applyAlignment="1">
      <alignment horizontal="center" vertical="center"/>
    </xf>
    <xf numFmtId="20" fontId="12" fillId="0" borderId="1" xfId="2" applyNumberFormat="1" applyFont="1" applyFill="1" applyBorder="1" applyAlignment="1">
      <alignment horizontal="center" vertical="center"/>
    </xf>
    <xf numFmtId="20" fontId="1" fillId="0" borderId="1" xfId="1" applyNumberFormat="1" applyFont="1" applyFill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left"/>
    </xf>
    <xf numFmtId="0" fontId="7" fillId="0" borderId="34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165" fontId="11" fillId="0" borderId="0" xfId="0" applyNumberFormat="1" applyFont="1" applyAlignment="1">
      <alignment horizontal="center"/>
    </xf>
    <xf numFmtId="165" fontId="11" fillId="0" borderId="6" xfId="0" applyNumberFormat="1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14" fontId="11" fillId="0" borderId="1" xfId="0" applyNumberFormat="1" applyFont="1" applyBorder="1" applyAlignment="1">
      <alignment horizontal="center"/>
    </xf>
    <xf numFmtId="1" fontId="11" fillId="0" borderId="1" xfId="0" applyNumberFormat="1" applyFont="1" applyBorder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0" xfId="0" applyFont="1"/>
    <xf numFmtId="0" fontId="14" fillId="0" borderId="37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11" fillId="0" borderId="36" xfId="0" applyFont="1" applyBorder="1"/>
    <xf numFmtId="165" fontId="11" fillId="0" borderId="0" xfId="0" applyNumberFormat="1" applyFont="1"/>
    <xf numFmtId="0" fontId="11" fillId="0" borderId="0" xfId="0" applyFont="1" applyAlignment="1">
      <alignment horizontal="center" vertical="center"/>
    </xf>
    <xf numFmtId="165" fontId="16" fillId="0" borderId="0" xfId="0" applyNumberFormat="1" applyFont="1"/>
    <xf numFmtId="0" fontId="16" fillId="0" borderId="0" xfId="0" applyFont="1"/>
    <xf numFmtId="0" fontId="16" fillId="0" borderId="0" xfId="0" applyFont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/>
    </xf>
    <xf numFmtId="165" fontId="11" fillId="0" borderId="41" xfId="0" applyNumberFormat="1" applyFont="1" applyBorder="1" applyAlignment="1">
      <alignment horizontal="center"/>
    </xf>
    <xf numFmtId="165" fontId="11" fillId="0" borderId="42" xfId="0" applyNumberFormat="1" applyFont="1" applyBorder="1" applyAlignment="1">
      <alignment horizontal="center"/>
    </xf>
    <xf numFmtId="164" fontId="13" fillId="0" borderId="0" xfId="3" applyFont="1"/>
    <xf numFmtId="0" fontId="11" fillId="0" borderId="3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11" fillId="0" borderId="11" xfId="0" applyFont="1" applyBorder="1" applyAlignment="1">
      <alignment horizontal="left" vertical="center"/>
    </xf>
    <xf numFmtId="20" fontId="11" fillId="0" borderId="11" xfId="0" applyNumberFormat="1" applyFont="1" applyBorder="1" applyAlignment="1">
      <alignment horizontal="center" vertical="center"/>
    </xf>
    <xf numFmtId="165" fontId="11" fillId="0" borderId="11" xfId="0" applyNumberFormat="1" applyFont="1" applyBorder="1" applyAlignment="1">
      <alignment horizontal="center" vertical="center"/>
    </xf>
    <xf numFmtId="165" fontId="11" fillId="0" borderId="4" xfId="0" applyNumberFormat="1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left" vertical="center"/>
    </xf>
    <xf numFmtId="165" fontId="11" fillId="0" borderId="1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5" fontId="16" fillId="0" borderId="4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65" fontId="16" fillId="0" borderId="8" xfId="0" applyNumberFormat="1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3" borderId="41" xfId="0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165" fontId="11" fillId="0" borderId="41" xfId="0" applyNumberFormat="1" applyFont="1" applyBorder="1" applyAlignment="1">
      <alignment horizontal="center" vertical="center"/>
    </xf>
    <xf numFmtId="20" fontId="11" fillId="0" borderId="41" xfId="0" applyNumberFormat="1" applyFont="1" applyBorder="1" applyAlignment="1">
      <alignment horizontal="center" vertical="center"/>
    </xf>
    <xf numFmtId="1" fontId="11" fillId="0" borderId="4" xfId="0" applyNumberFormat="1" applyFont="1" applyBorder="1" applyAlignment="1">
      <alignment horizontal="center" vertical="center"/>
    </xf>
    <xf numFmtId="165" fontId="16" fillId="0" borderId="4" xfId="0" applyNumberFormat="1" applyFont="1" applyBorder="1" applyAlignment="1">
      <alignment horizontal="left" vertical="center"/>
    </xf>
    <xf numFmtId="1" fontId="11" fillId="0" borderId="8" xfId="0" applyNumberFormat="1" applyFont="1" applyBorder="1" applyAlignment="1">
      <alignment horizontal="center" vertical="center"/>
    </xf>
    <xf numFmtId="165" fontId="16" fillId="0" borderId="8" xfId="0" applyNumberFormat="1" applyFont="1" applyBorder="1" applyAlignment="1">
      <alignment horizontal="left" vertical="center"/>
    </xf>
    <xf numFmtId="14" fontId="11" fillId="0" borderId="41" xfId="0" applyNumberFormat="1" applyFont="1" applyBorder="1" applyAlignment="1">
      <alignment horizontal="left" vertical="center"/>
    </xf>
    <xf numFmtId="0" fontId="11" fillId="0" borderId="41" xfId="0" applyFont="1" applyBorder="1" applyAlignment="1">
      <alignment horizontal="center" vertical="center"/>
    </xf>
    <xf numFmtId="165" fontId="11" fillId="0" borderId="42" xfId="0" applyNumberFormat="1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47" xfId="0" applyFont="1" applyBorder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53" xfId="0" applyFont="1" applyBorder="1" applyAlignment="1">
      <alignment horizontal="left" vertical="center"/>
    </xf>
    <xf numFmtId="0" fontId="11" fillId="0" borderId="41" xfId="0" applyFont="1" applyBorder="1" applyAlignment="1">
      <alignment horizontal="left" vertical="center"/>
    </xf>
    <xf numFmtId="2" fontId="16" fillId="0" borderId="4" xfId="0" applyNumberFormat="1" applyFont="1" applyBorder="1" applyAlignment="1">
      <alignment horizontal="left" vertical="center"/>
    </xf>
    <xf numFmtId="0" fontId="16" fillId="0" borderId="36" xfId="0" applyFont="1" applyBorder="1" applyAlignment="1">
      <alignment horizontal="left" vertical="center"/>
    </xf>
    <xf numFmtId="0" fontId="11" fillId="0" borderId="44" xfId="0" applyFont="1" applyBorder="1" applyAlignment="1">
      <alignment horizontal="center" vertical="center"/>
    </xf>
    <xf numFmtId="14" fontId="11" fillId="0" borderId="5" xfId="0" applyNumberFormat="1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1" fontId="11" fillId="0" borderId="49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2" borderId="39" xfId="0" applyFont="1" applyFill="1" applyBorder="1" applyAlignment="1">
      <alignment horizontal="center" vertical="center"/>
    </xf>
    <xf numFmtId="0" fontId="16" fillId="2" borderId="37" xfId="0" applyFont="1" applyFill="1" applyBorder="1" applyAlignment="1">
      <alignment horizontal="center" vertical="center"/>
    </xf>
    <xf numFmtId="0" fontId="16" fillId="2" borderId="40" xfId="0" applyFont="1" applyFill="1" applyBorder="1" applyAlignment="1">
      <alignment horizontal="center" vertical="center"/>
    </xf>
    <xf numFmtId="20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65" fontId="11" fillId="0" borderId="2" xfId="0" applyNumberFormat="1" applyFont="1" applyBorder="1" applyAlignment="1">
      <alignment horizontal="center" vertical="center"/>
    </xf>
    <xf numFmtId="165" fontId="11" fillId="0" borderId="24" xfId="0" applyNumberFormat="1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3" fontId="16" fillId="0" borderId="45" xfId="0" applyNumberFormat="1" applyFont="1" applyBorder="1" applyAlignment="1">
      <alignment horizontal="center" vertical="center"/>
    </xf>
    <xf numFmtId="166" fontId="16" fillId="0" borderId="4" xfId="0" applyNumberFormat="1" applyFont="1" applyBorder="1" applyAlignment="1">
      <alignment horizontal="center" vertical="center"/>
    </xf>
    <xf numFmtId="3" fontId="16" fillId="0" borderId="12" xfId="0" applyNumberFormat="1" applyFont="1" applyBorder="1" applyAlignment="1">
      <alignment horizontal="center" vertical="center"/>
    </xf>
    <xf numFmtId="166" fontId="16" fillId="0" borderId="8" xfId="0" applyNumberFormat="1" applyFont="1" applyBorder="1" applyAlignment="1">
      <alignment horizontal="center" vertical="center"/>
    </xf>
    <xf numFmtId="3" fontId="11" fillId="0" borderId="11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20" fontId="11" fillId="0" borderId="12" xfId="0" applyNumberFormat="1" applyFont="1" applyBorder="1" applyAlignment="1">
      <alignment horizontal="center" vertical="center"/>
    </xf>
    <xf numFmtId="165" fontId="11" fillId="0" borderId="12" xfId="0" applyNumberFormat="1" applyFont="1" applyBorder="1" applyAlignment="1">
      <alignment horizontal="center" vertical="center"/>
    </xf>
    <xf numFmtId="165" fontId="11" fillId="0" borderId="8" xfId="0" applyNumberFormat="1" applyFont="1" applyBorder="1" applyAlignment="1">
      <alignment horizontal="center" vertical="center"/>
    </xf>
    <xf numFmtId="166" fontId="11" fillId="0" borderId="4" xfId="0" applyNumberFormat="1" applyFont="1" applyBorder="1" applyAlignment="1">
      <alignment horizontal="center" vertical="center"/>
    </xf>
    <xf numFmtId="166" fontId="11" fillId="0" borderId="6" xfId="0" applyNumberFormat="1" applyFont="1" applyBorder="1" applyAlignment="1">
      <alignment horizontal="center" vertical="center"/>
    </xf>
    <xf numFmtId="3" fontId="16" fillId="0" borderId="48" xfId="0" applyNumberFormat="1" applyFont="1" applyBorder="1" applyAlignment="1">
      <alignment horizontal="center" vertical="center"/>
    </xf>
    <xf numFmtId="3" fontId="16" fillId="0" borderId="49" xfId="0" applyNumberFormat="1" applyFont="1" applyBorder="1" applyAlignment="1">
      <alignment horizontal="center" vertical="center"/>
    </xf>
    <xf numFmtId="3" fontId="16" fillId="0" borderId="0" xfId="0" applyNumberFormat="1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4" fontId="4" fillId="0" borderId="18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6" fillId="0" borderId="3" xfId="0" applyFont="1" applyBorder="1" applyAlignment="1">
      <alignment horizontal="left" vertical="center"/>
    </xf>
    <xf numFmtId="0" fontId="16" fillId="0" borderId="11" xfId="0" applyFont="1" applyBorder="1" applyAlignment="1">
      <alignment horizontal="left" vertical="center"/>
    </xf>
    <xf numFmtId="0" fontId="16" fillId="0" borderId="4" xfId="0" applyFont="1" applyBorder="1" applyAlignment="1">
      <alignment horizontal="left" vertical="center"/>
    </xf>
    <xf numFmtId="0" fontId="16" fillId="0" borderId="26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/>
    </xf>
    <xf numFmtId="0" fontId="16" fillId="0" borderId="8" xfId="0" applyFont="1" applyBorder="1" applyAlignment="1">
      <alignment horizontal="left" vertical="center"/>
    </xf>
    <xf numFmtId="0" fontId="16" fillId="0" borderId="27" xfId="0" applyFont="1" applyBorder="1" applyAlignment="1">
      <alignment horizontal="left" vertical="center"/>
    </xf>
    <xf numFmtId="0" fontId="17" fillId="7" borderId="30" xfId="0" applyFont="1" applyFill="1" applyBorder="1" applyAlignment="1">
      <alignment horizontal="center" vertical="center"/>
    </xf>
    <xf numFmtId="0" fontId="17" fillId="7" borderId="31" xfId="0" applyFont="1" applyFill="1" applyBorder="1" applyAlignment="1">
      <alignment horizontal="center" vertical="center"/>
    </xf>
    <xf numFmtId="0" fontId="17" fillId="7" borderId="32" xfId="0" applyFont="1" applyFill="1" applyBorder="1" applyAlignment="1">
      <alignment horizontal="center" vertical="center"/>
    </xf>
    <xf numFmtId="0" fontId="17" fillId="7" borderId="33" xfId="0" applyFont="1" applyFill="1" applyBorder="1" applyAlignment="1">
      <alignment horizontal="center" vertical="center"/>
    </xf>
    <xf numFmtId="0" fontId="17" fillId="7" borderId="34" xfId="0" applyFont="1" applyFill="1" applyBorder="1" applyAlignment="1">
      <alignment horizontal="center" vertical="center"/>
    </xf>
    <xf numFmtId="0" fontId="17" fillId="7" borderId="35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1" fillId="0" borderId="51" xfId="0" applyFont="1" applyBorder="1" applyAlignment="1">
      <alignment horizontal="center"/>
    </xf>
    <xf numFmtId="0" fontId="11" fillId="0" borderId="50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6" fillId="0" borderId="14" xfId="0" applyFont="1" applyBorder="1" applyAlignment="1">
      <alignment horizontal="left" vertical="center"/>
    </xf>
    <xf numFmtId="0" fontId="16" fillId="2" borderId="39" xfId="0" applyFont="1" applyFill="1" applyBorder="1" applyAlignment="1">
      <alignment horizontal="center" vertical="center"/>
    </xf>
    <xf numFmtId="0" fontId="16" fillId="2" borderId="37" xfId="0" applyFont="1" applyFill="1" applyBorder="1" applyAlignment="1">
      <alignment horizontal="center" vertical="center"/>
    </xf>
    <xf numFmtId="0" fontId="16" fillId="2" borderId="40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16" fillId="0" borderId="44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0" fontId="15" fillId="7" borderId="30" xfId="0" applyFont="1" applyFill="1" applyBorder="1" applyAlignment="1">
      <alignment horizontal="center" vertical="center"/>
    </xf>
    <xf numFmtId="0" fontId="15" fillId="7" borderId="31" xfId="0" applyFont="1" applyFill="1" applyBorder="1" applyAlignment="1">
      <alignment horizontal="center" vertical="center"/>
    </xf>
    <xf numFmtId="0" fontId="15" fillId="7" borderId="32" xfId="0" applyFont="1" applyFill="1" applyBorder="1" applyAlignment="1">
      <alignment horizontal="center" vertical="center"/>
    </xf>
    <xf numFmtId="0" fontId="15" fillId="7" borderId="33" xfId="0" applyFont="1" applyFill="1" applyBorder="1" applyAlignment="1">
      <alignment horizontal="center" vertical="center"/>
    </xf>
    <xf numFmtId="0" fontId="15" fillId="7" borderId="34" xfId="0" applyFont="1" applyFill="1" applyBorder="1" applyAlignment="1">
      <alignment horizontal="center" vertical="center"/>
    </xf>
    <xf numFmtId="0" fontId="15" fillId="7" borderId="35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0" fontId="16" fillId="0" borderId="39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16" fillId="2" borderId="25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16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left" vertical="center"/>
    </xf>
    <xf numFmtId="0" fontId="4" fillId="3" borderId="39" xfId="0" applyFont="1" applyFill="1" applyBorder="1" applyAlignment="1">
      <alignment horizontal="center" vertical="center" wrapText="1"/>
    </xf>
    <xf numFmtId="0" fontId="4" fillId="3" borderId="37" xfId="0" applyFont="1" applyFill="1" applyBorder="1" applyAlignment="1">
      <alignment horizontal="center" vertical="center" wrapText="1"/>
    </xf>
    <xf numFmtId="0" fontId="4" fillId="3" borderId="40" xfId="0" applyFont="1" applyFill="1" applyBorder="1" applyAlignment="1">
      <alignment horizontal="center" vertical="center" wrapText="1"/>
    </xf>
  </cellXfs>
  <cellStyles count="4">
    <cellStyle name="Bad" xfId="2" builtinId="27"/>
    <cellStyle name="Comma" xfId="3" builtinId="3"/>
    <cellStyle name="Good" xfId="1" builtinId="26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277"/>
  <sheetViews>
    <sheetView showGridLines="0" topLeftCell="A245" zoomScaleNormal="100" workbookViewId="0">
      <selection activeCell="D280" sqref="D280"/>
    </sheetView>
  </sheetViews>
  <sheetFormatPr defaultRowHeight="14.25" x14ac:dyDescent="0.2"/>
  <cols>
    <col min="1" max="1" width="2.42578125" style="77" customWidth="1"/>
    <col min="2" max="2" width="11.5703125" style="77" customWidth="1"/>
    <col min="3" max="3" width="12.5703125" style="77" customWidth="1"/>
    <col min="4" max="4" width="12.5703125" style="78" customWidth="1"/>
    <col min="5" max="5" width="13.7109375" style="77" customWidth="1"/>
    <col min="6" max="6" width="13.7109375" style="78" customWidth="1"/>
    <col min="7" max="7" width="17.85546875" style="77" customWidth="1"/>
    <col min="8" max="8" width="26.7109375" style="77" customWidth="1"/>
    <col min="9" max="9" width="27.7109375" style="77" customWidth="1"/>
    <col min="10" max="10" width="28" style="77" customWidth="1"/>
    <col min="11" max="12" width="13.7109375" style="77" customWidth="1"/>
    <col min="13" max="13" width="22.140625" style="81" customWidth="1"/>
    <col min="14" max="17" width="9.140625" style="81"/>
    <col min="18" max="16384" width="9.140625" style="77"/>
  </cols>
  <sheetData>
    <row r="1" spans="2:12" ht="15" thickBot="1" x14ac:dyDescent="0.25"/>
    <row r="2" spans="2:12" x14ac:dyDescent="0.2">
      <c r="B2" s="215" t="s">
        <v>38</v>
      </c>
      <c r="C2" s="216"/>
      <c r="D2" s="216"/>
      <c r="E2" s="216"/>
      <c r="F2" s="216"/>
      <c r="G2" s="216"/>
      <c r="H2" s="216"/>
      <c r="I2" s="216"/>
      <c r="J2" s="216"/>
      <c r="K2" s="216"/>
      <c r="L2" s="217"/>
    </row>
    <row r="3" spans="2:12" ht="15" thickBot="1" x14ac:dyDescent="0.25">
      <c r="B3" s="218"/>
      <c r="C3" s="219"/>
      <c r="D3" s="219"/>
      <c r="E3" s="219"/>
      <c r="F3" s="219"/>
      <c r="G3" s="219"/>
      <c r="H3" s="219"/>
      <c r="I3" s="219"/>
      <c r="J3" s="219"/>
      <c r="K3" s="219"/>
      <c r="L3" s="220"/>
    </row>
    <row r="4" spans="2:12" ht="15.75" thickBot="1" x14ac:dyDescent="0.25">
      <c r="C4" s="79"/>
      <c r="D4" s="79"/>
      <c r="E4" s="79"/>
      <c r="F4" s="79"/>
      <c r="G4" s="79"/>
      <c r="H4" s="79"/>
      <c r="I4" s="79"/>
      <c r="J4" s="79"/>
      <c r="K4" s="79"/>
      <c r="L4" s="79"/>
    </row>
    <row r="5" spans="2:12" ht="15" thickBot="1" x14ac:dyDescent="0.25">
      <c r="B5" s="235" t="s">
        <v>0</v>
      </c>
      <c r="C5" s="236"/>
      <c r="D5" s="80"/>
      <c r="E5" s="81"/>
      <c r="F5" s="80"/>
      <c r="G5" s="81"/>
      <c r="H5" s="81"/>
      <c r="I5" s="81"/>
      <c r="J5" s="81"/>
      <c r="K5" s="81"/>
      <c r="L5" s="81"/>
    </row>
    <row r="6" spans="2:12" ht="15" thickBot="1" x14ac:dyDescent="0.25">
      <c r="B6" s="231" t="s">
        <v>1</v>
      </c>
      <c r="C6" s="232"/>
      <c r="D6" s="232"/>
      <c r="E6" s="232"/>
      <c r="F6" s="232"/>
      <c r="G6" s="232"/>
      <c r="H6" s="232"/>
      <c r="I6" s="232"/>
      <c r="J6" s="232"/>
      <c r="K6" s="232"/>
      <c r="L6" s="233"/>
    </row>
    <row r="7" spans="2:12" ht="73.5" customHeight="1" x14ac:dyDescent="0.2">
      <c r="B7" s="180" t="s">
        <v>2</v>
      </c>
      <c r="C7" s="182" t="s">
        <v>3</v>
      </c>
      <c r="D7" s="182"/>
      <c r="E7" s="182" t="s">
        <v>4</v>
      </c>
      <c r="F7" s="182"/>
      <c r="G7" s="183" t="s">
        <v>5</v>
      </c>
      <c r="H7" s="183" t="s">
        <v>6</v>
      </c>
      <c r="I7" s="183" t="s">
        <v>7</v>
      </c>
      <c r="J7" s="183" t="s">
        <v>8</v>
      </c>
      <c r="K7" s="183" t="s">
        <v>9</v>
      </c>
      <c r="L7" s="185" t="s">
        <v>10</v>
      </c>
    </row>
    <row r="8" spans="2:12" ht="15" thickBot="1" x14ac:dyDescent="0.25">
      <c r="B8" s="181"/>
      <c r="C8" s="99" t="s">
        <v>11</v>
      </c>
      <c r="D8" s="99" t="s">
        <v>12</v>
      </c>
      <c r="E8" s="99" t="s">
        <v>13</v>
      </c>
      <c r="F8" s="99" t="s">
        <v>12</v>
      </c>
      <c r="G8" s="184"/>
      <c r="H8" s="184"/>
      <c r="I8" s="184"/>
      <c r="J8" s="184"/>
      <c r="K8" s="184"/>
      <c r="L8" s="186"/>
    </row>
    <row r="9" spans="2:12" x14ac:dyDescent="0.2">
      <c r="B9" s="96">
        <v>1</v>
      </c>
      <c r="C9" s="100" t="s">
        <v>57</v>
      </c>
      <c r="D9" s="101">
        <v>0.91875000000000007</v>
      </c>
      <c r="E9" s="100" t="s">
        <v>57</v>
      </c>
      <c r="F9" s="101">
        <v>0.94652777777777775</v>
      </c>
      <c r="G9" s="97">
        <v>40</v>
      </c>
      <c r="H9" s="97" t="s">
        <v>51</v>
      </c>
      <c r="I9" s="97" t="s">
        <v>61</v>
      </c>
      <c r="J9" s="97" t="s">
        <v>155</v>
      </c>
      <c r="K9" s="102">
        <v>251.8</v>
      </c>
      <c r="L9" s="103">
        <f t="shared" ref="L9" si="0">G9/1440*K9</f>
        <v>6.9944444444444445</v>
      </c>
    </row>
    <row r="10" spans="2:12" x14ac:dyDescent="0.2">
      <c r="B10" s="36">
        <v>2</v>
      </c>
      <c r="C10" s="104">
        <v>43123</v>
      </c>
      <c r="D10" s="58">
        <v>0.36249999999999999</v>
      </c>
      <c r="E10" s="104">
        <v>43123</v>
      </c>
      <c r="F10" s="58">
        <v>0.39583333333333331</v>
      </c>
      <c r="G10" s="38">
        <v>48</v>
      </c>
      <c r="H10" s="38" t="s">
        <v>51</v>
      </c>
      <c r="I10" s="38" t="s">
        <v>61</v>
      </c>
      <c r="J10" s="38" t="s">
        <v>54</v>
      </c>
      <c r="K10" s="105">
        <v>50.65671428571428</v>
      </c>
      <c r="L10" s="40">
        <v>1.6885571428571426</v>
      </c>
    </row>
    <row r="11" spans="2:12" x14ac:dyDescent="0.2">
      <c r="B11" s="36">
        <v>3</v>
      </c>
      <c r="C11" s="104">
        <v>43123</v>
      </c>
      <c r="D11" s="58">
        <v>0.36249999999999999</v>
      </c>
      <c r="E11" s="104">
        <v>43123</v>
      </c>
      <c r="F11" s="58">
        <v>0.40208333333333335</v>
      </c>
      <c r="G11" s="38">
        <v>57</v>
      </c>
      <c r="H11" s="38" t="s">
        <v>51</v>
      </c>
      <c r="I11" s="38" t="s">
        <v>61</v>
      </c>
      <c r="J11" s="38" t="s">
        <v>52</v>
      </c>
      <c r="K11" s="105">
        <v>35.580571428571425</v>
      </c>
      <c r="L11" s="40">
        <v>1.4083976190476188</v>
      </c>
    </row>
    <row r="12" spans="2:12" ht="15" thickBot="1" x14ac:dyDescent="0.25">
      <c r="B12" s="36">
        <v>4</v>
      </c>
      <c r="C12" s="104">
        <v>43123</v>
      </c>
      <c r="D12" s="58">
        <v>0.36249999999999999</v>
      </c>
      <c r="E12" s="104">
        <v>43123</v>
      </c>
      <c r="F12" s="58">
        <v>0.39305555555555555</v>
      </c>
      <c r="G12" s="38">
        <v>44</v>
      </c>
      <c r="H12" s="38" t="s">
        <v>51</v>
      </c>
      <c r="I12" s="38" t="s">
        <v>61</v>
      </c>
      <c r="J12" s="38" t="s">
        <v>53</v>
      </c>
      <c r="K12" s="105">
        <v>12.485285714285713</v>
      </c>
      <c r="L12" s="40">
        <v>0.38149484126984118</v>
      </c>
    </row>
    <row r="13" spans="2:12" x14ac:dyDescent="0.2">
      <c r="B13" s="209" t="s">
        <v>14</v>
      </c>
      <c r="C13" s="210"/>
      <c r="D13" s="210"/>
      <c r="E13" s="210"/>
      <c r="F13" s="210"/>
      <c r="G13" s="106">
        <f>SUM(G9:G12)</f>
        <v>189</v>
      </c>
      <c r="H13" s="212" t="s">
        <v>15</v>
      </c>
      <c r="I13" s="210"/>
      <c r="J13" s="210"/>
      <c r="K13" s="210"/>
      <c r="L13" s="107">
        <f>SUM(L9:L12)</f>
        <v>10.472894047619048</v>
      </c>
    </row>
    <row r="14" spans="2:12" ht="15" thickBot="1" x14ac:dyDescent="0.25">
      <c r="B14" s="234" t="s">
        <v>16</v>
      </c>
      <c r="C14" s="214"/>
      <c r="D14" s="214"/>
      <c r="E14" s="214"/>
      <c r="F14" s="214"/>
      <c r="G14" s="108">
        <f>G13</f>
        <v>189</v>
      </c>
      <c r="H14" s="213" t="s">
        <v>17</v>
      </c>
      <c r="I14" s="214"/>
      <c r="J14" s="214"/>
      <c r="K14" s="214"/>
      <c r="L14" s="109">
        <f>L13</f>
        <v>10.472894047619048</v>
      </c>
    </row>
    <row r="15" spans="2:12" ht="15" thickBot="1" x14ac:dyDescent="0.25">
      <c r="B15" s="110"/>
      <c r="C15" s="90"/>
      <c r="D15" s="90"/>
      <c r="E15" s="90"/>
      <c r="F15" s="90"/>
      <c r="G15" s="87"/>
      <c r="H15" s="90"/>
      <c r="I15" s="90"/>
      <c r="J15" s="90"/>
      <c r="K15" s="90"/>
      <c r="L15" s="111"/>
    </row>
    <row r="16" spans="2:12" x14ac:dyDescent="0.2">
      <c r="B16" s="215" t="s">
        <v>39</v>
      </c>
      <c r="C16" s="216"/>
      <c r="D16" s="216"/>
      <c r="E16" s="216"/>
      <c r="F16" s="216"/>
      <c r="G16" s="216"/>
      <c r="H16" s="216"/>
      <c r="I16" s="216"/>
      <c r="J16" s="216"/>
      <c r="K16" s="216"/>
      <c r="L16" s="217"/>
    </row>
    <row r="17" spans="2:13" ht="15" thickBot="1" x14ac:dyDescent="0.25">
      <c r="B17" s="218"/>
      <c r="C17" s="219"/>
      <c r="D17" s="219"/>
      <c r="E17" s="219"/>
      <c r="F17" s="219"/>
      <c r="G17" s="219"/>
      <c r="H17" s="219"/>
      <c r="I17" s="219"/>
      <c r="J17" s="219"/>
      <c r="K17" s="219"/>
      <c r="L17" s="220"/>
    </row>
    <row r="18" spans="2:13" ht="15.75" thickBot="1" x14ac:dyDescent="0.25">
      <c r="B18" s="82"/>
      <c r="C18" s="91"/>
      <c r="D18" s="79"/>
      <c r="E18" s="79"/>
      <c r="F18" s="79"/>
      <c r="G18" s="79"/>
      <c r="H18" s="79"/>
      <c r="I18" s="79"/>
      <c r="J18" s="79"/>
      <c r="K18" s="79"/>
      <c r="L18" s="79"/>
    </row>
    <row r="19" spans="2:13" ht="15" thickBot="1" x14ac:dyDescent="0.25">
      <c r="B19" s="229" t="s">
        <v>0</v>
      </c>
      <c r="C19" s="230"/>
      <c r="D19" s="80"/>
      <c r="E19" s="81"/>
      <c r="F19" s="80"/>
      <c r="G19" s="81"/>
      <c r="H19" s="81"/>
      <c r="I19" s="81"/>
      <c r="J19" s="81"/>
      <c r="K19" s="81"/>
      <c r="L19" s="81"/>
    </row>
    <row r="20" spans="2:13" ht="15" thickBot="1" x14ac:dyDescent="0.25">
      <c r="B20" s="231" t="s">
        <v>1</v>
      </c>
      <c r="C20" s="232"/>
      <c r="D20" s="232"/>
      <c r="E20" s="232"/>
      <c r="F20" s="232"/>
      <c r="G20" s="232"/>
      <c r="H20" s="232"/>
      <c r="I20" s="232"/>
      <c r="J20" s="232"/>
      <c r="K20" s="232"/>
      <c r="L20" s="233"/>
    </row>
    <row r="21" spans="2:13" ht="73.5" customHeight="1" x14ac:dyDescent="0.2">
      <c r="B21" s="221" t="s">
        <v>2</v>
      </c>
      <c r="C21" s="222" t="s">
        <v>3</v>
      </c>
      <c r="D21" s="222"/>
      <c r="E21" s="222" t="s">
        <v>4</v>
      </c>
      <c r="F21" s="222"/>
      <c r="G21" s="223" t="s">
        <v>5</v>
      </c>
      <c r="H21" s="223" t="s">
        <v>6</v>
      </c>
      <c r="I21" s="223" t="s">
        <v>7</v>
      </c>
      <c r="J21" s="223" t="s">
        <v>8</v>
      </c>
      <c r="K21" s="223" t="s">
        <v>9</v>
      </c>
      <c r="L21" s="224" t="s">
        <v>10</v>
      </c>
    </row>
    <row r="22" spans="2:13" ht="15" thickBot="1" x14ac:dyDescent="0.25">
      <c r="B22" s="181"/>
      <c r="C22" s="112" t="s">
        <v>11</v>
      </c>
      <c r="D22" s="112" t="s">
        <v>12</v>
      </c>
      <c r="E22" s="112" t="s">
        <v>13</v>
      </c>
      <c r="F22" s="112" t="s">
        <v>12</v>
      </c>
      <c r="G22" s="195"/>
      <c r="H22" s="195"/>
      <c r="I22" s="195"/>
      <c r="J22" s="195"/>
      <c r="K22" s="195"/>
      <c r="L22" s="196"/>
    </row>
    <row r="23" spans="2:13" x14ac:dyDescent="0.2">
      <c r="B23" s="96">
        <v>1</v>
      </c>
      <c r="C23" s="105" t="s">
        <v>58</v>
      </c>
      <c r="D23" s="58">
        <v>3.4027777777777775E-2</v>
      </c>
      <c r="E23" s="105" t="s">
        <v>58</v>
      </c>
      <c r="F23" s="58">
        <v>4.4444444444444446E-2</v>
      </c>
      <c r="G23" s="113">
        <v>15</v>
      </c>
      <c r="H23" s="105" t="s">
        <v>51</v>
      </c>
      <c r="I23" s="105" t="s">
        <v>55</v>
      </c>
      <c r="J23" s="105" t="s">
        <v>54</v>
      </c>
      <c r="K23" s="105">
        <v>46.56514285714286</v>
      </c>
      <c r="L23" s="40">
        <v>0.48505357142857142</v>
      </c>
    </row>
    <row r="24" spans="2:13" x14ac:dyDescent="0.2">
      <c r="B24" s="36">
        <v>2</v>
      </c>
      <c r="C24" s="105" t="s">
        <v>58</v>
      </c>
      <c r="D24" s="58">
        <v>3.4027777777777775E-2</v>
      </c>
      <c r="E24" s="105" t="s">
        <v>58</v>
      </c>
      <c r="F24" s="58">
        <v>3.9583333333333331E-2</v>
      </c>
      <c r="G24" s="113">
        <v>8</v>
      </c>
      <c r="H24" s="105" t="s">
        <v>51</v>
      </c>
      <c r="I24" s="105" t="s">
        <v>55</v>
      </c>
      <c r="J24" s="105" t="s">
        <v>59</v>
      </c>
      <c r="K24" s="105">
        <v>220.40557142857145</v>
      </c>
      <c r="L24" s="40">
        <v>1.224475396825397</v>
      </c>
    </row>
    <row r="25" spans="2:13" x14ac:dyDescent="0.2">
      <c r="B25" s="36">
        <v>3</v>
      </c>
      <c r="C25" s="105" t="s">
        <v>58</v>
      </c>
      <c r="D25" s="58">
        <v>3.4027777777777775E-2</v>
      </c>
      <c r="E25" s="105" t="s">
        <v>58</v>
      </c>
      <c r="F25" s="58">
        <v>5.8333333333333327E-2</v>
      </c>
      <c r="G25" s="76">
        <v>35</v>
      </c>
      <c r="H25" s="105" t="s">
        <v>51</v>
      </c>
      <c r="I25" s="53" t="s">
        <v>55</v>
      </c>
      <c r="J25" s="53" t="s">
        <v>63</v>
      </c>
      <c r="K25" s="53">
        <v>39.95928571428572</v>
      </c>
      <c r="L25" s="73">
        <v>0.971232638888889</v>
      </c>
    </row>
    <row r="26" spans="2:13" x14ac:dyDescent="0.2">
      <c r="B26" s="36">
        <v>4</v>
      </c>
      <c r="C26" s="105" t="s">
        <v>58</v>
      </c>
      <c r="D26" s="58">
        <v>3.4027777777777775E-2</v>
      </c>
      <c r="E26" s="105" t="s">
        <v>58</v>
      </c>
      <c r="F26" s="58">
        <v>3.4027777777777775E-2</v>
      </c>
      <c r="G26" s="76">
        <v>35</v>
      </c>
      <c r="H26" s="105" t="s">
        <v>51</v>
      </c>
      <c r="I26" s="53" t="s">
        <v>55</v>
      </c>
      <c r="J26" s="53" t="s">
        <v>53</v>
      </c>
      <c r="K26" s="53">
        <v>12.351571428571429</v>
      </c>
      <c r="L26" s="73">
        <v>0.30021180555555554</v>
      </c>
      <c r="M26" s="86"/>
    </row>
    <row r="27" spans="2:13" x14ac:dyDescent="0.2">
      <c r="B27" s="36">
        <v>5</v>
      </c>
      <c r="C27" s="105" t="s">
        <v>58</v>
      </c>
      <c r="D27" s="58">
        <v>4.3750000000000004E-2</v>
      </c>
      <c r="E27" s="105" t="s">
        <v>58</v>
      </c>
      <c r="F27" s="58">
        <v>8.6805555555555566E-2</v>
      </c>
      <c r="G27" s="113">
        <v>62</v>
      </c>
      <c r="H27" s="105" t="s">
        <v>51</v>
      </c>
      <c r="I27" s="105" t="s">
        <v>55</v>
      </c>
      <c r="J27" s="105" t="s">
        <v>156</v>
      </c>
      <c r="K27" s="105">
        <v>528.78</v>
      </c>
      <c r="L27" s="40">
        <f t="shared" ref="L27" si="1">G27/1440*K27</f>
        <v>22.766916666666667</v>
      </c>
    </row>
    <row r="28" spans="2:13" x14ac:dyDescent="0.2">
      <c r="B28" s="36">
        <v>6</v>
      </c>
      <c r="C28" s="105" t="s">
        <v>58</v>
      </c>
      <c r="D28" s="58">
        <v>7.0833333333333331E-2</v>
      </c>
      <c r="E28" s="105" t="s">
        <v>58</v>
      </c>
      <c r="F28" s="58">
        <v>7.7777777777777779E-2</v>
      </c>
      <c r="G28" s="113">
        <v>10</v>
      </c>
      <c r="H28" s="105" t="s">
        <v>51</v>
      </c>
      <c r="I28" s="105" t="s">
        <v>55</v>
      </c>
      <c r="J28" s="105" t="s">
        <v>54</v>
      </c>
      <c r="K28" s="105">
        <v>46.56514285714286</v>
      </c>
      <c r="L28" s="40">
        <v>0.32336904761904761</v>
      </c>
    </row>
    <row r="29" spans="2:13" x14ac:dyDescent="0.2">
      <c r="B29" s="36">
        <v>7</v>
      </c>
      <c r="C29" s="105" t="s">
        <v>58</v>
      </c>
      <c r="D29" s="58">
        <v>7.0833333333333331E-2</v>
      </c>
      <c r="E29" s="105" t="s">
        <v>58</v>
      </c>
      <c r="F29" s="58">
        <v>9.1666666666666674E-2</v>
      </c>
      <c r="G29" s="76">
        <v>30</v>
      </c>
      <c r="H29" s="105" t="s">
        <v>51</v>
      </c>
      <c r="I29" s="53" t="s">
        <v>55</v>
      </c>
      <c r="J29" s="53" t="s">
        <v>63</v>
      </c>
      <c r="K29" s="53">
        <v>39.95928571428572</v>
      </c>
      <c r="L29" s="73">
        <v>0.83248511904761913</v>
      </c>
    </row>
    <row r="30" spans="2:13" x14ac:dyDescent="0.2">
      <c r="B30" s="36">
        <v>8</v>
      </c>
      <c r="C30" s="105" t="s">
        <v>58</v>
      </c>
      <c r="D30" s="58">
        <v>7.0833333333333331E-2</v>
      </c>
      <c r="E30" s="105" t="s">
        <v>58</v>
      </c>
      <c r="F30" s="58">
        <v>9.1666666666666674E-2</v>
      </c>
      <c r="G30" s="76">
        <v>30</v>
      </c>
      <c r="H30" s="105" t="s">
        <v>51</v>
      </c>
      <c r="I30" s="53" t="s">
        <v>55</v>
      </c>
      <c r="J30" s="53" t="s">
        <v>53</v>
      </c>
      <c r="K30" s="53">
        <v>12.351571428571429</v>
      </c>
      <c r="L30" s="73">
        <v>0.25732440476190477</v>
      </c>
    </row>
    <row r="31" spans="2:13" x14ac:dyDescent="0.2">
      <c r="B31" s="36">
        <v>9</v>
      </c>
      <c r="C31" s="105" t="s">
        <v>58</v>
      </c>
      <c r="D31" s="58">
        <v>0.1111111111111111</v>
      </c>
      <c r="E31" s="105" t="s">
        <v>58</v>
      </c>
      <c r="F31" s="58">
        <v>0.11805555555555557</v>
      </c>
      <c r="G31" s="113">
        <v>10</v>
      </c>
      <c r="H31" s="105" t="s">
        <v>51</v>
      </c>
      <c r="I31" s="105" t="s">
        <v>55</v>
      </c>
      <c r="J31" s="105" t="s">
        <v>54</v>
      </c>
      <c r="K31" s="105">
        <v>46.56514285714286</v>
      </c>
      <c r="L31" s="40">
        <v>0.32336904761904761</v>
      </c>
    </row>
    <row r="32" spans="2:13" x14ac:dyDescent="0.2">
      <c r="B32" s="36">
        <v>10</v>
      </c>
      <c r="C32" s="105" t="s">
        <v>58</v>
      </c>
      <c r="D32" s="58">
        <v>0.1111111111111111</v>
      </c>
      <c r="E32" s="105" t="s">
        <v>58</v>
      </c>
      <c r="F32" s="58">
        <v>0.12013888888888889</v>
      </c>
      <c r="G32" s="76">
        <v>13</v>
      </c>
      <c r="H32" s="105" t="s">
        <v>51</v>
      </c>
      <c r="I32" s="105" t="s">
        <v>55</v>
      </c>
      <c r="J32" s="53" t="s">
        <v>63</v>
      </c>
      <c r="K32" s="53">
        <v>39.95928571428572</v>
      </c>
      <c r="L32" s="73">
        <v>0.36074355158730159</v>
      </c>
    </row>
    <row r="33" spans="2:12" x14ac:dyDescent="0.2">
      <c r="B33" s="36">
        <v>11</v>
      </c>
      <c r="C33" s="105" t="s">
        <v>58</v>
      </c>
      <c r="D33" s="58">
        <v>0.1111111111111111</v>
      </c>
      <c r="E33" s="105" t="s">
        <v>58</v>
      </c>
      <c r="F33" s="58">
        <v>0.12013888888888889</v>
      </c>
      <c r="G33" s="76">
        <v>13</v>
      </c>
      <c r="H33" s="105" t="s">
        <v>51</v>
      </c>
      <c r="I33" s="105" t="s">
        <v>55</v>
      </c>
      <c r="J33" s="53" t="s">
        <v>53</v>
      </c>
      <c r="K33" s="53">
        <v>12.351571428571429</v>
      </c>
      <c r="L33" s="73">
        <v>0.11150724206349205</v>
      </c>
    </row>
    <row r="34" spans="2:12" x14ac:dyDescent="0.2">
      <c r="B34" s="36">
        <v>12</v>
      </c>
      <c r="C34" s="105" t="s">
        <v>58</v>
      </c>
      <c r="D34" s="58">
        <v>0.13749999999999998</v>
      </c>
      <c r="E34" s="105" t="s">
        <v>58</v>
      </c>
      <c r="F34" s="58">
        <v>0.1451388888888889</v>
      </c>
      <c r="G34" s="113">
        <v>11</v>
      </c>
      <c r="H34" s="105" t="s">
        <v>51</v>
      </c>
      <c r="I34" s="105" t="s">
        <v>55</v>
      </c>
      <c r="J34" s="105" t="s">
        <v>157</v>
      </c>
      <c r="K34" s="105">
        <v>3.72</v>
      </c>
      <c r="L34" s="40">
        <f t="shared" ref="L34" si="2">G34/1440*K34</f>
        <v>2.8416666666666666E-2</v>
      </c>
    </row>
    <row r="35" spans="2:12" x14ac:dyDescent="0.2">
      <c r="B35" s="36">
        <v>13</v>
      </c>
      <c r="C35" s="105" t="s">
        <v>58</v>
      </c>
      <c r="D35" s="58">
        <v>0.15555555555555556</v>
      </c>
      <c r="E35" s="105" t="s">
        <v>58</v>
      </c>
      <c r="F35" s="58">
        <v>0.16527777777777777</v>
      </c>
      <c r="G35" s="76">
        <v>14</v>
      </c>
      <c r="H35" s="105" t="s">
        <v>51</v>
      </c>
      <c r="I35" s="53" t="s">
        <v>55</v>
      </c>
      <c r="J35" s="53" t="s">
        <v>63</v>
      </c>
      <c r="K35" s="53">
        <v>39.95928571428572</v>
      </c>
      <c r="L35" s="73">
        <v>0.38849305555555563</v>
      </c>
    </row>
    <row r="36" spans="2:12" x14ac:dyDescent="0.2">
      <c r="B36" s="36">
        <v>14</v>
      </c>
      <c r="C36" s="105" t="s">
        <v>58</v>
      </c>
      <c r="D36" s="58">
        <v>0.15555555555555556</v>
      </c>
      <c r="E36" s="105" t="s">
        <v>58</v>
      </c>
      <c r="F36" s="58">
        <v>0.16527777777777777</v>
      </c>
      <c r="G36" s="76">
        <v>14</v>
      </c>
      <c r="H36" s="105" t="s">
        <v>51</v>
      </c>
      <c r="I36" s="53" t="s">
        <v>55</v>
      </c>
      <c r="J36" s="53" t="s">
        <v>53</v>
      </c>
      <c r="K36" s="53">
        <v>12.351571428571429</v>
      </c>
      <c r="L36" s="73">
        <v>0.12008472222222223</v>
      </c>
    </row>
    <row r="37" spans="2:12" ht="15" thickBot="1" x14ac:dyDescent="0.25">
      <c r="B37" s="114">
        <v>15</v>
      </c>
      <c r="C37" s="115" t="s">
        <v>64</v>
      </c>
      <c r="D37" s="116">
        <v>0.37222222222222223</v>
      </c>
      <c r="E37" s="115" t="s">
        <v>64</v>
      </c>
      <c r="F37" s="116">
        <v>0.52361111111111114</v>
      </c>
      <c r="G37" s="92">
        <v>218</v>
      </c>
      <c r="H37" s="115" t="s">
        <v>66</v>
      </c>
      <c r="I37" s="93" t="s">
        <v>67</v>
      </c>
      <c r="J37" s="93" t="s">
        <v>65</v>
      </c>
      <c r="K37" s="93">
        <v>18.427142857142858</v>
      </c>
      <c r="L37" s="94">
        <v>2.7896646825396822</v>
      </c>
    </row>
    <row r="38" spans="2:12" x14ac:dyDescent="0.2">
      <c r="B38" s="197" t="s">
        <v>14</v>
      </c>
      <c r="C38" s="198"/>
      <c r="D38" s="198"/>
      <c r="E38" s="198"/>
      <c r="F38" s="212"/>
      <c r="G38" s="117">
        <f>SUM(G23:G37)</f>
        <v>518</v>
      </c>
      <c r="H38" s="212" t="s">
        <v>15</v>
      </c>
      <c r="I38" s="210"/>
      <c r="J38" s="210"/>
      <c r="K38" s="210"/>
      <c r="L38" s="118">
        <f>SUM(L23:L37)</f>
        <v>31.283347619047618</v>
      </c>
    </row>
    <row r="39" spans="2:12" ht="15" thickBot="1" x14ac:dyDescent="0.25">
      <c r="B39" s="225" t="s">
        <v>16</v>
      </c>
      <c r="C39" s="226"/>
      <c r="D39" s="226"/>
      <c r="E39" s="226"/>
      <c r="F39" s="213"/>
      <c r="G39" s="119">
        <f>G14+G38</f>
        <v>707</v>
      </c>
      <c r="H39" s="213" t="s">
        <v>17</v>
      </c>
      <c r="I39" s="214"/>
      <c r="J39" s="214"/>
      <c r="K39" s="214"/>
      <c r="L39" s="120">
        <f>L14+L38</f>
        <v>41.756241666666668</v>
      </c>
    </row>
    <row r="40" spans="2:12" ht="15" thickBot="1" x14ac:dyDescent="0.25">
      <c r="B40" s="110"/>
      <c r="C40" s="90"/>
      <c r="D40" s="90"/>
      <c r="E40" s="90"/>
      <c r="F40" s="90"/>
      <c r="G40" s="87"/>
      <c r="H40" s="90"/>
      <c r="I40" s="90"/>
      <c r="J40" s="90"/>
      <c r="K40" s="90"/>
      <c r="L40" s="111"/>
    </row>
    <row r="41" spans="2:12" x14ac:dyDescent="0.2">
      <c r="B41" s="215" t="s">
        <v>40</v>
      </c>
      <c r="C41" s="216"/>
      <c r="D41" s="216"/>
      <c r="E41" s="216"/>
      <c r="F41" s="216"/>
      <c r="G41" s="216"/>
      <c r="H41" s="216"/>
      <c r="I41" s="216"/>
      <c r="J41" s="216"/>
      <c r="K41" s="216"/>
      <c r="L41" s="217"/>
    </row>
    <row r="42" spans="2:12" ht="15" thickBot="1" x14ac:dyDescent="0.25">
      <c r="B42" s="218"/>
      <c r="C42" s="219"/>
      <c r="D42" s="219"/>
      <c r="E42" s="219"/>
      <c r="F42" s="219"/>
      <c r="G42" s="219"/>
      <c r="H42" s="219"/>
      <c r="I42" s="219"/>
      <c r="J42" s="219"/>
      <c r="K42" s="219"/>
      <c r="L42" s="220"/>
    </row>
    <row r="43" spans="2:12" ht="15.75" thickBot="1" x14ac:dyDescent="0.25">
      <c r="B43" s="82"/>
      <c r="C43" s="91"/>
      <c r="D43" s="79"/>
      <c r="E43" s="79"/>
      <c r="F43" s="79"/>
      <c r="G43" s="79"/>
      <c r="H43" s="79"/>
      <c r="I43" s="79"/>
      <c r="J43" s="79"/>
      <c r="K43" s="79"/>
      <c r="L43" s="79"/>
    </row>
    <row r="44" spans="2:12" ht="15" thickBot="1" x14ac:dyDescent="0.25">
      <c r="B44" s="227" t="s">
        <v>0</v>
      </c>
      <c r="C44" s="228"/>
      <c r="D44" s="80"/>
      <c r="E44" s="81"/>
      <c r="F44" s="80"/>
      <c r="G44" s="81"/>
      <c r="H44" s="81"/>
      <c r="I44" s="81"/>
      <c r="J44" s="81"/>
      <c r="K44" s="81"/>
      <c r="L44" s="81"/>
    </row>
    <row r="45" spans="2:12" ht="15" thickBot="1" x14ac:dyDescent="0.25">
      <c r="B45" s="191" t="s">
        <v>1</v>
      </c>
      <c r="C45" s="192"/>
      <c r="D45" s="192"/>
      <c r="E45" s="192"/>
      <c r="F45" s="192"/>
      <c r="G45" s="192"/>
      <c r="H45" s="192"/>
      <c r="I45" s="192"/>
      <c r="J45" s="192"/>
      <c r="K45" s="192"/>
      <c r="L45" s="193"/>
    </row>
    <row r="46" spans="2:12" ht="73.5" customHeight="1" x14ac:dyDescent="0.2">
      <c r="B46" s="221" t="s">
        <v>2</v>
      </c>
      <c r="C46" s="222" t="s">
        <v>3</v>
      </c>
      <c r="D46" s="222"/>
      <c r="E46" s="222" t="s">
        <v>4</v>
      </c>
      <c r="F46" s="222"/>
      <c r="G46" s="223" t="s">
        <v>5</v>
      </c>
      <c r="H46" s="223" t="s">
        <v>6</v>
      </c>
      <c r="I46" s="223" t="s">
        <v>7</v>
      </c>
      <c r="J46" s="223" t="s">
        <v>8</v>
      </c>
      <c r="K46" s="223" t="s">
        <v>9</v>
      </c>
      <c r="L46" s="224" t="s">
        <v>10</v>
      </c>
    </row>
    <row r="47" spans="2:12" x14ac:dyDescent="0.2">
      <c r="B47" s="194"/>
      <c r="C47" s="112" t="s">
        <v>11</v>
      </c>
      <c r="D47" s="112" t="s">
        <v>12</v>
      </c>
      <c r="E47" s="112" t="s">
        <v>13</v>
      </c>
      <c r="F47" s="112" t="s">
        <v>12</v>
      </c>
      <c r="G47" s="195"/>
      <c r="H47" s="195"/>
      <c r="I47" s="195"/>
      <c r="J47" s="195"/>
      <c r="K47" s="195"/>
      <c r="L47" s="196"/>
    </row>
    <row r="48" spans="2:12" x14ac:dyDescent="0.2">
      <c r="B48" s="36">
        <v>1</v>
      </c>
      <c r="C48" s="37" t="s">
        <v>68</v>
      </c>
      <c r="D48" s="58">
        <v>0.69861111111111107</v>
      </c>
      <c r="E48" s="37" t="s">
        <v>68</v>
      </c>
      <c r="F48" s="58">
        <v>0.73263888888888884</v>
      </c>
      <c r="G48" s="38">
        <v>49</v>
      </c>
      <c r="H48" s="105" t="s">
        <v>51</v>
      </c>
      <c r="I48" s="38" t="s">
        <v>55</v>
      </c>
      <c r="J48" s="38" t="s">
        <v>60</v>
      </c>
      <c r="K48" s="105">
        <v>567.88071428571425</v>
      </c>
      <c r="L48" s="40">
        <v>19.323718749999998</v>
      </c>
    </row>
    <row r="49" spans="2:13" x14ac:dyDescent="0.2">
      <c r="B49" s="36">
        <v>2</v>
      </c>
      <c r="C49" s="37" t="s">
        <v>68</v>
      </c>
      <c r="D49" s="58">
        <v>0.69861111111111107</v>
      </c>
      <c r="E49" s="37" t="s">
        <v>68</v>
      </c>
      <c r="F49" s="58">
        <v>0.73611111111111116</v>
      </c>
      <c r="G49" s="38">
        <v>54</v>
      </c>
      <c r="H49" s="105" t="s">
        <v>51</v>
      </c>
      <c r="I49" s="38" t="s">
        <v>55</v>
      </c>
      <c r="J49" s="38" t="s">
        <v>69</v>
      </c>
      <c r="K49" s="105">
        <v>103.68914285714285</v>
      </c>
      <c r="L49" s="40">
        <v>3.8883428571428569</v>
      </c>
    </row>
    <row r="50" spans="2:13" x14ac:dyDescent="0.2">
      <c r="B50" s="36">
        <v>3</v>
      </c>
      <c r="C50" s="37" t="s">
        <v>68</v>
      </c>
      <c r="D50" s="58">
        <v>0.69861111111111107</v>
      </c>
      <c r="E50" s="37" t="s">
        <v>68</v>
      </c>
      <c r="F50" s="58">
        <v>0.73402777777777783</v>
      </c>
      <c r="G50" s="38">
        <v>51</v>
      </c>
      <c r="H50" s="105" t="s">
        <v>51</v>
      </c>
      <c r="I50" s="38" t="s">
        <v>55</v>
      </c>
      <c r="J50" s="38" t="s">
        <v>70</v>
      </c>
      <c r="K50" s="105">
        <v>253.79714285714286</v>
      </c>
      <c r="L50" s="40">
        <v>8.9886488095238093</v>
      </c>
    </row>
    <row r="51" spans="2:13" x14ac:dyDescent="0.2">
      <c r="B51" s="36">
        <v>4</v>
      </c>
      <c r="C51" s="37" t="s">
        <v>68</v>
      </c>
      <c r="D51" s="58">
        <v>0.69861111111111107</v>
      </c>
      <c r="E51" s="37" t="s">
        <v>68</v>
      </c>
      <c r="F51" s="58">
        <v>0.73402777777777783</v>
      </c>
      <c r="G51" s="38">
        <v>51</v>
      </c>
      <c r="H51" s="105" t="s">
        <v>51</v>
      </c>
      <c r="I51" s="38" t="s">
        <v>55</v>
      </c>
      <c r="J51" s="38" t="s">
        <v>71</v>
      </c>
      <c r="K51" s="105">
        <v>210.13471428571424</v>
      </c>
      <c r="L51" s="40">
        <v>7.4422711309523795</v>
      </c>
    </row>
    <row r="52" spans="2:13" x14ac:dyDescent="0.2">
      <c r="B52" s="36">
        <v>5</v>
      </c>
      <c r="C52" s="37" t="s">
        <v>68</v>
      </c>
      <c r="D52" s="58">
        <v>0.69861111111111107</v>
      </c>
      <c r="E52" s="37" t="s">
        <v>68</v>
      </c>
      <c r="F52" s="58">
        <v>0.7368055555555556</v>
      </c>
      <c r="G52" s="52">
        <v>55</v>
      </c>
      <c r="H52" s="105" t="s">
        <v>51</v>
      </c>
      <c r="I52" s="38" t="s">
        <v>55</v>
      </c>
      <c r="J52" s="52" t="s">
        <v>74</v>
      </c>
      <c r="K52" s="53">
        <v>42.83942857142857</v>
      </c>
      <c r="L52" s="73">
        <v>1.6362281746031746</v>
      </c>
    </row>
    <row r="53" spans="2:13" x14ac:dyDescent="0.2">
      <c r="B53" s="36">
        <v>6</v>
      </c>
      <c r="C53" s="37" t="s">
        <v>68</v>
      </c>
      <c r="D53" s="51">
        <v>0.75416666666666676</v>
      </c>
      <c r="E53" s="37" t="s">
        <v>68</v>
      </c>
      <c r="F53" s="51">
        <v>0.76944444444444438</v>
      </c>
      <c r="G53" s="52">
        <v>22</v>
      </c>
      <c r="H53" s="105" t="s">
        <v>51</v>
      </c>
      <c r="I53" s="38" t="s">
        <v>55</v>
      </c>
      <c r="J53" s="52" t="s">
        <v>74</v>
      </c>
      <c r="K53" s="53">
        <v>42.83942857142857</v>
      </c>
      <c r="L53" s="73">
        <v>0.65449126984126982</v>
      </c>
    </row>
    <row r="54" spans="2:13" x14ac:dyDescent="0.2">
      <c r="B54" s="36">
        <v>7</v>
      </c>
      <c r="C54" s="37" t="s">
        <v>68</v>
      </c>
      <c r="D54" s="51">
        <v>0.69861111111111107</v>
      </c>
      <c r="E54" s="37" t="s">
        <v>68</v>
      </c>
      <c r="F54" s="51">
        <v>0.73611111111111116</v>
      </c>
      <c r="G54" s="52">
        <v>54</v>
      </c>
      <c r="H54" s="105" t="s">
        <v>51</v>
      </c>
      <c r="I54" s="38" t="s">
        <v>55</v>
      </c>
      <c r="J54" s="52" t="s">
        <v>65</v>
      </c>
      <c r="K54" s="53">
        <v>19.469857142857141</v>
      </c>
      <c r="L54" s="73">
        <v>0.7301196428571427</v>
      </c>
    </row>
    <row r="55" spans="2:13" x14ac:dyDescent="0.2">
      <c r="B55" s="36">
        <v>8</v>
      </c>
      <c r="C55" s="104">
        <v>43171</v>
      </c>
      <c r="D55" s="58">
        <v>8.1944444444444445E-2</v>
      </c>
      <c r="E55" s="104">
        <v>43171</v>
      </c>
      <c r="F55" s="58">
        <v>9.3055555555555558E-2</v>
      </c>
      <c r="G55" s="38">
        <v>16</v>
      </c>
      <c r="H55" s="105" t="s">
        <v>51</v>
      </c>
      <c r="I55" s="38" t="s">
        <v>55</v>
      </c>
      <c r="J55" s="38" t="s">
        <v>71</v>
      </c>
      <c r="K55" s="105">
        <v>210.13471428571424</v>
      </c>
      <c r="L55" s="40">
        <v>2.3348301587301581</v>
      </c>
    </row>
    <row r="56" spans="2:13" x14ac:dyDescent="0.2">
      <c r="B56" s="36">
        <v>9</v>
      </c>
      <c r="C56" s="104">
        <v>43173</v>
      </c>
      <c r="D56" s="58">
        <v>0.23680555555555557</v>
      </c>
      <c r="E56" s="104">
        <v>43173</v>
      </c>
      <c r="F56" s="58">
        <v>0.24722222222222223</v>
      </c>
      <c r="G56" s="38">
        <v>15</v>
      </c>
      <c r="H56" s="105" t="s">
        <v>51</v>
      </c>
      <c r="I56" s="38" t="s">
        <v>55</v>
      </c>
      <c r="J56" s="38" t="s">
        <v>72</v>
      </c>
      <c r="K56" s="53">
        <v>238.72142857142856</v>
      </c>
      <c r="L56" s="40">
        <v>2.4866815476190474</v>
      </c>
    </row>
    <row r="57" spans="2:13" x14ac:dyDescent="0.2">
      <c r="B57" s="36">
        <v>10</v>
      </c>
      <c r="C57" s="104">
        <v>43176</v>
      </c>
      <c r="D57" s="58">
        <v>0.48472222222222222</v>
      </c>
      <c r="E57" s="104">
        <v>43176</v>
      </c>
      <c r="F57" s="58">
        <v>0.49027777777777781</v>
      </c>
      <c r="G57" s="38">
        <v>8</v>
      </c>
      <c r="H57" s="105" t="s">
        <v>51</v>
      </c>
      <c r="I57" s="38" t="s">
        <v>55</v>
      </c>
      <c r="J57" s="38" t="s">
        <v>73</v>
      </c>
      <c r="K57" s="105">
        <v>230.17185714285716</v>
      </c>
      <c r="L57" s="40">
        <v>1.2787325396825397</v>
      </c>
    </row>
    <row r="58" spans="2:13" x14ac:dyDescent="0.2">
      <c r="B58" s="36">
        <v>11</v>
      </c>
      <c r="C58" s="104">
        <v>43176</v>
      </c>
      <c r="D58" s="58">
        <v>0.54166666666666663</v>
      </c>
      <c r="E58" s="104">
        <v>43176</v>
      </c>
      <c r="F58" s="58">
        <v>0.57430555555555551</v>
      </c>
      <c r="G58" s="38">
        <v>47</v>
      </c>
      <c r="H58" s="105" t="s">
        <v>51</v>
      </c>
      <c r="I58" s="38" t="s">
        <v>55</v>
      </c>
      <c r="J58" s="38" t="s">
        <v>156</v>
      </c>
      <c r="K58" s="53">
        <v>491.6</v>
      </c>
      <c r="L58" s="40">
        <f t="shared" ref="L58" si="3">G58/1440*K58</f>
        <v>16.04527777777778</v>
      </c>
    </row>
    <row r="59" spans="2:13" x14ac:dyDescent="0.2">
      <c r="B59" s="36">
        <v>12</v>
      </c>
      <c r="C59" s="104">
        <v>43176</v>
      </c>
      <c r="D59" s="51">
        <v>0.84930555555555554</v>
      </c>
      <c r="E59" s="104">
        <v>43176</v>
      </c>
      <c r="F59" s="51">
        <v>0.85833333333333339</v>
      </c>
      <c r="G59" s="52">
        <v>13</v>
      </c>
      <c r="H59" s="105" t="s">
        <v>51</v>
      </c>
      <c r="I59" s="38" t="s">
        <v>61</v>
      </c>
      <c r="J59" s="38" t="s">
        <v>54</v>
      </c>
      <c r="K59" s="53">
        <v>74.910857142857139</v>
      </c>
      <c r="L59" s="73">
        <v>0.67627857142857128</v>
      </c>
    </row>
    <row r="60" spans="2:13" x14ac:dyDescent="0.2">
      <c r="B60" s="36">
        <v>13</v>
      </c>
      <c r="C60" s="104">
        <v>43180</v>
      </c>
      <c r="D60" s="58">
        <v>0.5</v>
      </c>
      <c r="E60" s="104">
        <v>43180</v>
      </c>
      <c r="F60" s="58">
        <v>0.5180555555555556</v>
      </c>
      <c r="G60" s="38">
        <v>26</v>
      </c>
      <c r="H60" s="105" t="s">
        <v>51</v>
      </c>
      <c r="I60" s="38" t="s">
        <v>61</v>
      </c>
      <c r="J60" s="38" t="s">
        <v>54</v>
      </c>
      <c r="K60" s="105">
        <v>74.910857142857139</v>
      </c>
      <c r="L60" s="40">
        <f>G60/1440*K60</f>
        <v>1.3525571428571426</v>
      </c>
    </row>
    <row r="61" spans="2:13" x14ac:dyDescent="0.2">
      <c r="B61" s="36">
        <v>14</v>
      </c>
      <c r="C61" s="104">
        <v>43180</v>
      </c>
      <c r="D61" s="58">
        <v>0.32569444444444445</v>
      </c>
      <c r="E61" s="104">
        <v>43180</v>
      </c>
      <c r="F61" s="58">
        <v>0.34652777777777777</v>
      </c>
      <c r="G61" s="38">
        <v>30</v>
      </c>
      <c r="H61" s="105" t="s">
        <v>51</v>
      </c>
      <c r="I61" s="38" t="s">
        <v>55</v>
      </c>
      <c r="J61" s="38" t="s">
        <v>62</v>
      </c>
      <c r="K61" s="105">
        <v>309.41028571428575</v>
      </c>
      <c r="L61" s="40">
        <v>6.4460476190476195</v>
      </c>
    </row>
    <row r="62" spans="2:13" x14ac:dyDescent="0.2">
      <c r="B62" s="36">
        <v>15</v>
      </c>
      <c r="C62" s="104">
        <v>43180</v>
      </c>
      <c r="D62" s="58">
        <v>0.48472222222222222</v>
      </c>
      <c r="E62" s="104">
        <v>43180</v>
      </c>
      <c r="F62" s="51">
        <v>0.55694444444444446</v>
      </c>
      <c r="G62" s="52">
        <v>123</v>
      </c>
      <c r="H62" s="52" t="s">
        <v>51</v>
      </c>
      <c r="I62" s="52" t="s">
        <v>61</v>
      </c>
      <c r="J62" s="38" t="s">
        <v>63</v>
      </c>
      <c r="K62" s="53">
        <v>27.963857142857144</v>
      </c>
      <c r="L62" s="73">
        <v>2.3885794642857143</v>
      </c>
    </row>
    <row r="63" spans="2:13" x14ac:dyDescent="0.2">
      <c r="B63" s="36">
        <v>16</v>
      </c>
      <c r="C63" s="104">
        <v>43180</v>
      </c>
      <c r="D63" s="58">
        <v>0.48472222222222222</v>
      </c>
      <c r="E63" s="104">
        <v>43180</v>
      </c>
      <c r="F63" s="51">
        <v>0.55625000000000002</v>
      </c>
      <c r="G63" s="52">
        <v>122</v>
      </c>
      <c r="H63" s="52" t="s">
        <v>51</v>
      </c>
      <c r="I63" s="52" t="s">
        <v>61</v>
      </c>
      <c r="J63" s="38" t="s">
        <v>53</v>
      </c>
      <c r="K63" s="53">
        <v>9.403714285714285</v>
      </c>
      <c r="L63" s="73">
        <v>0.7967035714285714</v>
      </c>
      <c r="M63" s="89"/>
    </row>
    <row r="64" spans="2:13" x14ac:dyDescent="0.2">
      <c r="B64" s="36">
        <v>17</v>
      </c>
      <c r="C64" s="104">
        <v>43180</v>
      </c>
      <c r="D64" s="51">
        <v>0.52500000000000002</v>
      </c>
      <c r="E64" s="104">
        <v>43180</v>
      </c>
      <c r="F64" s="51">
        <v>0.75</v>
      </c>
      <c r="G64" s="52">
        <v>324</v>
      </c>
      <c r="H64" s="105" t="s">
        <v>51</v>
      </c>
      <c r="I64" s="38" t="s">
        <v>55</v>
      </c>
      <c r="J64" s="52" t="s">
        <v>65</v>
      </c>
      <c r="K64" s="53">
        <v>17.456428571428571</v>
      </c>
      <c r="L64" s="73">
        <v>3.9276964285714286</v>
      </c>
    </row>
    <row r="65" spans="2:12" x14ac:dyDescent="0.2">
      <c r="B65" s="36">
        <v>18</v>
      </c>
      <c r="C65" s="104">
        <v>43181</v>
      </c>
      <c r="D65" s="51">
        <v>1.0416666666666666E-2</v>
      </c>
      <c r="E65" s="104">
        <v>43181</v>
      </c>
      <c r="F65" s="51">
        <v>7.8472222222222221E-2</v>
      </c>
      <c r="G65" s="52">
        <v>98</v>
      </c>
      <c r="H65" s="105" t="s">
        <v>51</v>
      </c>
      <c r="I65" s="38" t="s">
        <v>55</v>
      </c>
      <c r="J65" s="38" t="s">
        <v>63</v>
      </c>
      <c r="K65" s="53">
        <v>27.963857142857144</v>
      </c>
      <c r="L65" s="73">
        <v>1.9030958333333332</v>
      </c>
    </row>
    <row r="66" spans="2:12" x14ac:dyDescent="0.2">
      <c r="B66" s="36">
        <v>19</v>
      </c>
      <c r="C66" s="104">
        <v>43181</v>
      </c>
      <c r="D66" s="51">
        <v>1.0416666666666666E-2</v>
      </c>
      <c r="E66" s="104">
        <v>43181</v>
      </c>
      <c r="F66" s="51">
        <v>7.7083333333333337E-2</v>
      </c>
      <c r="G66" s="52">
        <v>96</v>
      </c>
      <c r="H66" s="105" t="s">
        <v>51</v>
      </c>
      <c r="I66" s="38" t="s">
        <v>55</v>
      </c>
      <c r="J66" s="38" t="s">
        <v>53</v>
      </c>
      <c r="K66" s="53">
        <v>9.403714285714285</v>
      </c>
      <c r="L66" s="73">
        <v>0.62691428571428565</v>
      </c>
    </row>
    <row r="67" spans="2:12" x14ac:dyDescent="0.2">
      <c r="B67" s="36">
        <v>20</v>
      </c>
      <c r="C67" s="104">
        <v>43181</v>
      </c>
      <c r="D67" s="51">
        <v>0.20555555555555557</v>
      </c>
      <c r="E67" s="104">
        <v>43181</v>
      </c>
      <c r="F67" s="51">
        <v>0.31041666666666667</v>
      </c>
      <c r="G67" s="52">
        <v>151</v>
      </c>
      <c r="H67" s="105" t="s">
        <v>51</v>
      </c>
      <c r="I67" s="38" t="s">
        <v>55</v>
      </c>
      <c r="J67" s="38" t="s">
        <v>63</v>
      </c>
      <c r="K67" s="53">
        <v>27.963857142857144</v>
      </c>
      <c r="L67" s="73">
        <v>2.9323211309523813</v>
      </c>
    </row>
    <row r="68" spans="2:12" x14ac:dyDescent="0.2">
      <c r="B68" s="36">
        <v>21</v>
      </c>
      <c r="C68" s="104">
        <v>43181</v>
      </c>
      <c r="D68" s="51">
        <v>0.20555555555555557</v>
      </c>
      <c r="E68" s="104">
        <v>43181</v>
      </c>
      <c r="F68" s="51">
        <v>0.30138888888888887</v>
      </c>
      <c r="G68" s="52">
        <v>138</v>
      </c>
      <c r="H68" s="105" t="s">
        <v>51</v>
      </c>
      <c r="I68" s="38" t="s">
        <v>55</v>
      </c>
      <c r="J68" s="38" t="s">
        <v>53</v>
      </c>
      <c r="K68" s="53">
        <v>9.403714285714285</v>
      </c>
      <c r="L68" s="73">
        <v>0.90118928571428569</v>
      </c>
    </row>
    <row r="69" spans="2:12" x14ac:dyDescent="0.2">
      <c r="B69" s="36">
        <v>22</v>
      </c>
      <c r="C69" s="104">
        <v>43181</v>
      </c>
      <c r="D69" s="51">
        <v>0.3354166666666667</v>
      </c>
      <c r="E69" s="104">
        <v>43181</v>
      </c>
      <c r="F69" s="51">
        <v>0.4680555555555555</v>
      </c>
      <c r="G69" s="52">
        <v>191</v>
      </c>
      <c r="H69" s="105" t="s">
        <v>51</v>
      </c>
      <c r="I69" s="38" t="s">
        <v>55</v>
      </c>
      <c r="J69" s="38" t="s">
        <v>63</v>
      </c>
      <c r="K69" s="53">
        <v>27.963857142857144</v>
      </c>
      <c r="L69" s="73">
        <v>3.7090949404761906</v>
      </c>
    </row>
    <row r="70" spans="2:12" x14ac:dyDescent="0.2">
      <c r="B70" s="36">
        <v>23</v>
      </c>
      <c r="C70" s="104">
        <v>43181</v>
      </c>
      <c r="D70" s="51">
        <v>0.3354166666666667</v>
      </c>
      <c r="E70" s="104">
        <v>43181</v>
      </c>
      <c r="F70" s="51">
        <v>0.47291666666666665</v>
      </c>
      <c r="G70" s="52">
        <v>198</v>
      </c>
      <c r="H70" s="105" t="s">
        <v>51</v>
      </c>
      <c r="I70" s="38" t="s">
        <v>55</v>
      </c>
      <c r="J70" s="38" t="s">
        <v>53</v>
      </c>
      <c r="K70" s="53">
        <v>9.403714285714285</v>
      </c>
      <c r="L70" s="73">
        <v>1.2930107142857143</v>
      </c>
    </row>
    <row r="71" spans="2:12" x14ac:dyDescent="0.2">
      <c r="B71" s="36">
        <v>24</v>
      </c>
      <c r="C71" s="104">
        <v>43181</v>
      </c>
      <c r="D71" s="58">
        <v>0.80763888888888891</v>
      </c>
      <c r="E71" s="104">
        <v>43181</v>
      </c>
      <c r="F71" s="58">
        <v>0.8125</v>
      </c>
      <c r="G71" s="38">
        <v>7</v>
      </c>
      <c r="H71" s="105" t="s">
        <v>51</v>
      </c>
      <c r="I71" s="38" t="s">
        <v>55</v>
      </c>
      <c r="J71" s="38" t="s">
        <v>73</v>
      </c>
      <c r="K71" s="105">
        <v>235.07385714285715</v>
      </c>
      <c r="L71" s="40">
        <v>1.142720138888889</v>
      </c>
    </row>
    <row r="72" spans="2:12" ht="15" thickBot="1" x14ac:dyDescent="0.25">
      <c r="B72" s="114">
        <v>25</v>
      </c>
      <c r="C72" s="121">
        <v>43190</v>
      </c>
      <c r="D72" s="116">
        <v>0.8881944444444444</v>
      </c>
      <c r="E72" s="121">
        <v>43190</v>
      </c>
      <c r="F72" s="116">
        <v>0.89444444444444438</v>
      </c>
      <c r="G72" s="122">
        <v>9</v>
      </c>
      <c r="H72" s="115" t="s">
        <v>51</v>
      </c>
      <c r="I72" s="122" t="s">
        <v>55</v>
      </c>
      <c r="J72" s="92" t="s">
        <v>65</v>
      </c>
      <c r="K72" s="115">
        <v>17.692</v>
      </c>
      <c r="L72" s="123">
        <v>0.11057500000000001</v>
      </c>
    </row>
    <row r="73" spans="2:12" x14ac:dyDescent="0.2">
      <c r="B73" s="197" t="s">
        <v>14</v>
      </c>
      <c r="C73" s="198"/>
      <c r="D73" s="198"/>
      <c r="E73" s="198"/>
      <c r="F73" s="212"/>
      <c r="G73" s="106">
        <f>SUM(G48:G72)</f>
        <v>1948</v>
      </c>
      <c r="H73" s="212" t="s">
        <v>15</v>
      </c>
      <c r="I73" s="210"/>
      <c r="J73" s="210"/>
      <c r="K73" s="210"/>
      <c r="L73" s="118">
        <f>SUM(L48:L72)</f>
        <v>93.016126785714263</v>
      </c>
    </row>
    <row r="74" spans="2:12" ht="15" thickBot="1" x14ac:dyDescent="0.25">
      <c r="B74" s="225" t="s">
        <v>16</v>
      </c>
      <c r="C74" s="226"/>
      <c r="D74" s="226"/>
      <c r="E74" s="226"/>
      <c r="F74" s="213"/>
      <c r="G74" s="119">
        <f>G39+G73</f>
        <v>2655</v>
      </c>
      <c r="H74" s="213" t="s">
        <v>17</v>
      </c>
      <c r="I74" s="214"/>
      <c r="J74" s="214"/>
      <c r="K74" s="214"/>
      <c r="L74" s="120">
        <f>L39+L73</f>
        <v>134.77236845238093</v>
      </c>
    </row>
    <row r="75" spans="2:12" ht="15" thickBot="1" x14ac:dyDescent="0.25">
      <c r="B75" s="110"/>
      <c r="C75" s="90"/>
      <c r="D75" s="90"/>
      <c r="E75" s="90"/>
      <c r="F75" s="90"/>
      <c r="G75" s="87"/>
      <c r="H75" s="90"/>
      <c r="I75" s="90"/>
      <c r="J75" s="90"/>
      <c r="K75" s="90"/>
      <c r="L75" s="111"/>
    </row>
    <row r="76" spans="2:12" x14ac:dyDescent="0.2">
      <c r="B76" s="215" t="s">
        <v>41</v>
      </c>
      <c r="C76" s="216"/>
      <c r="D76" s="216"/>
      <c r="E76" s="216"/>
      <c r="F76" s="216"/>
      <c r="G76" s="216"/>
      <c r="H76" s="216"/>
      <c r="I76" s="216"/>
      <c r="J76" s="216"/>
      <c r="K76" s="216"/>
      <c r="L76" s="217"/>
    </row>
    <row r="77" spans="2:12" ht="15" thickBot="1" x14ac:dyDescent="0.25">
      <c r="B77" s="218"/>
      <c r="C77" s="219"/>
      <c r="D77" s="219"/>
      <c r="E77" s="219"/>
      <c r="F77" s="219"/>
      <c r="G77" s="219"/>
      <c r="H77" s="219"/>
      <c r="I77" s="219"/>
      <c r="J77" s="219"/>
      <c r="K77" s="219"/>
      <c r="L77" s="220"/>
    </row>
    <row r="78" spans="2:12" ht="15.75" thickBot="1" x14ac:dyDescent="0.25">
      <c r="B78" s="82"/>
      <c r="C78" s="91"/>
      <c r="D78" s="79"/>
      <c r="E78" s="79"/>
      <c r="F78" s="79"/>
      <c r="G78" s="79"/>
      <c r="H78" s="79"/>
      <c r="I78" s="79"/>
      <c r="J78" s="79"/>
      <c r="K78" s="79"/>
      <c r="L78" s="79"/>
    </row>
    <row r="79" spans="2:12" ht="15" thickBot="1" x14ac:dyDescent="0.25">
      <c r="B79" s="227" t="s">
        <v>0</v>
      </c>
      <c r="C79" s="228"/>
      <c r="D79" s="80"/>
      <c r="E79" s="81"/>
      <c r="F79" s="80"/>
      <c r="G79" s="81"/>
      <c r="H79" s="81"/>
      <c r="I79" s="81"/>
      <c r="J79" s="81"/>
      <c r="K79" s="81"/>
      <c r="L79" s="81"/>
    </row>
    <row r="80" spans="2:12" ht="15" thickBot="1" x14ac:dyDescent="0.25">
      <c r="B80" s="191" t="s">
        <v>1</v>
      </c>
      <c r="C80" s="192"/>
      <c r="D80" s="192"/>
      <c r="E80" s="192"/>
      <c r="F80" s="192"/>
      <c r="G80" s="192"/>
      <c r="H80" s="192"/>
      <c r="I80" s="192"/>
      <c r="J80" s="192"/>
      <c r="K80" s="192"/>
      <c r="L80" s="193"/>
    </row>
    <row r="81" spans="2:12" ht="73.5" customHeight="1" x14ac:dyDescent="0.2">
      <c r="B81" s="180" t="s">
        <v>2</v>
      </c>
      <c r="C81" s="182" t="s">
        <v>3</v>
      </c>
      <c r="D81" s="182"/>
      <c r="E81" s="182" t="s">
        <v>4</v>
      </c>
      <c r="F81" s="182"/>
      <c r="G81" s="183" t="s">
        <v>5</v>
      </c>
      <c r="H81" s="183" t="s">
        <v>6</v>
      </c>
      <c r="I81" s="183" t="s">
        <v>7</v>
      </c>
      <c r="J81" s="183" t="s">
        <v>8</v>
      </c>
      <c r="K81" s="183" t="s">
        <v>9</v>
      </c>
      <c r="L81" s="185" t="s">
        <v>10</v>
      </c>
    </row>
    <row r="82" spans="2:12" ht="15" thickBot="1" x14ac:dyDescent="0.25">
      <c r="B82" s="181"/>
      <c r="C82" s="99" t="s">
        <v>11</v>
      </c>
      <c r="D82" s="99" t="s">
        <v>12</v>
      </c>
      <c r="E82" s="99" t="s">
        <v>13</v>
      </c>
      <c r="F82" s="99" t="s">
        <v>12</v>
      </c>
      <c r="G82" s="184"/>
      <c r="H82" s="184"/>
      <c r="I82" s="184"/>
      <c r="J82" s="184"/>
      <c r="K82" s="184"/>
      <c r="L82" s="186"/>
    </row>
    <row r="83" spans="2:12" x14ac:dyDescent="0.2">
      <c r="B83" s="96">
        <v>1</v>
      </c>
      <c r="C83" s="100" t="s">
        <v>75</v>
      </c>
      <c r="D83" s="101">
        <v>0.77916666666666667</v>
      </c>
      <c r="E83" s="100" t="s">
        <v>75</v>
      </c>
      <c r="F83" s="101">
        <v>0.83263888888888893</v>
      </c>
      <c r="G83" s="97">
        <v>77</v>
      </c>
      <c r="H83" s="105" t="s">
        <v>51</v>
      </c>
      <c r="I83" s="38" t="s">
        <v>55</v>
      </c>
      <c r="J83" s="52" t="s">
        <v>65</v>
      </c>
      <c r="K83" s="102">
        <v>17.206428571428571</v>
      </c>
      <c r="L83" s="103">
        <v>0.92006597222222219</v>
      </c>
    </row>
    <row r="84" spans="2:12" x14ac:dyDescent="0.2">
      <c r="B84" s="36">
        <v>2</v>
      </c>
      <c r="C84" s="37" t="s">
        <v>76</v>
      </c>
      <c r="D84" s="58">
        <v>0.68472222222222223</v>
      </c>
      <c r="E84" s="37" t="s">
        <v>76</v>
      </c>
      <c r="F84" s="58">
        <v>0.70763888888888893</v>
      </c>
      <c r="G84" s="38">
        <v>33</v>
      </c>
      <c r="H84" s="105" t="s">
        <v>51</v>
      </c>
      <c r="I84" s="38" t="s">
        <v>55</v>
      </c>
      <c r="J84" s="38" t="s">
        <v>143</v>
      </c>
      <c r="K84" s="105">
        <v>151.46100000000001</v>
      </c>
      <c r="L84" s="40">
        <f>G84/1440*K84</f>
        <v>3.4709812499999999</v>
      </c>
    </row>
    <row r="85" spans="2:12" x14ac:dyDescent="0.2">
      <c r="B85" s="36">
        <v>3</v>
      </c>
      <c r="C85" s="37" t="s">
        <v>78</v>
      </c>
      <c r="D85" s="58">
        <v>0.36527777777777781</v>
      </c>
      <c r="E85" s="37" t="s">
        <v>78</v>
      </c>
      <c r="F85" s="58">
        <v>0.44375000000000003</v>
      </c>
      <c r="G85" s="38">
        <v>133</v>
      </c>
      <c r="H85" s="105" t="s">
        <v>51</v>
      </c>
      <c r="I85" s="38" t="s">
        <v>61</v>
      </c>
      <c r="J85" s="38" t="s">
        <v>52</v>
      </c>
      <c r="K85" s="105">
        <v>30.164714285714286</v>
      </c>
      <c r="L85" s="40">
        <v>2.3670921626984125</v>
      </c>
    </row>
    <row r="86" spans="2:12" ht="15" thickBot="1" x14ac:dyDescent="0.25">
      <c r="B86" s="36">
        <v>4</v>
      </c>
      <c r="C86" s="37" t="s">
        <v>78</v>
      </c>
      <c r="D86" s="58">
        <v>0.36388888888888887</v>
      </c>
      <c r="E86" s="37" t="s">
        <v>78</v>
      </c>
      <c r="F86" s="58">
        <v>0.44305555555555554</v>
      </c>
      <c r="G86" s="38">
        <v>114</v>
      </c>
      <c r="H86" s="105" t="s">
        <v>51</v>
      </c>
      <c r="I86" s="38" t="s">
        <v>61</v>
      </c>
      <c r="J86" s="38" t="s">
        <v>53</v>
      </c>
      <c r="K86" s="105">
        <v>10.181571428571429</v>
      </c>
      <c r="L86" s="40">
        <v>0.8060410714285714</v>
      </c>
    </row>
    <row r="87" spans="2:12" x14ac:dyDescent="0.2">
      <c r="B87" s="197" t="s">
        <v>14</v>
      </c>
      <c r="C87" s="198"/>
      <c r="D87" s="198"/>
      <c r="E87" s="198"/>
      <c r="F87" s="212"/>
      <c r="G87" s="106">
        <f>SUM(G83:G86)</f>
        <v>357</v>
      </c>
      <c r="H87" s="212" t="s">
        <v>15</v>
      </c>
      <c r="I87" s="210"/>
      <c r="J87" s="210"/>
      <c r="K87" s="210"/>
      <c r="L87" s="118">
        <f>SUM(L83:L86)</f>
        <v>7.5641804563492059</v>
      </c>
    </row>
    <row r="88" spans="2:12" ht="15" thickBot="1" x14ac:dyDescent="0.25">
      <c r="B88" s="225" t="s">
        <v>16</v>
      </c>
      <c r="C88" s="226"/>
      <c r="D88" s="226"/>
      <c r="E88" s="226"/>
      <c r="F88" s="213"/>
      <c r="G88" s="119">
        <f>G74+G87</f>
        <v>3012</v>
      </c>
      <c r="H88" s="213" t="s">
        <v>17</v>
      </c>
      <c r="I88" s="214"/>
      <c r="J88" s="214"/>
      <c r="K88" s="214"/>
      <c r="L88" s="120">
        <f>L74+L87</f>
        <v>142.33654890873015</v>
      </c>
    </row>
    <row r="89" spans="2:12" ht="15" thickBot="1" x14ac:dyDescent="0.25">
      <c r="B89" s="110"/>
      <c r="C89" s="90"/>
      <c r="D89" s="90"/>
      <c r="E89" s="90"/>
      <c r="F89" s="90"/>
      <c r="G89" s="87"/>
      <c r="H89" s="90"/>
      <c r="I89" s="90"/>
      <c r="J89" s="90"/>
      <c r="K89" s="90"/>
      <c r="L89" s="111"/>
    </row>
    <row r="90" spans="2:12" x14ac:dyDescent="0.2">
      <c r="B90" s="215" t="s">
        <v>42</v>
      </c>
      <c r="C90" s="216"/>
      <c r="D90" s="216"/>
      <c r="E90" s="216"/>
      <c r="F90" s="216"/>
      <c r="G90" s="216"/>
      <c r="H90" s="216"/>
      <c r="I90" s="216"/>
      <c r="J90" s="216"/>
      <c r="K90" s="216"/>
      <c r="L90" s="217"/>
    </row>
    <row r="91" spans="2:12" ht="15" thickBot="1" x14ac:dyDescent="0.25">
      <c r="B91" s="218"/>
      <c r="C91" s="219"/>
      <c r="D91" s="219"/>
      <c r="E91" s="219"/>
      <c r="F91" s="219"/>
      <c r="G91" s="219"/>
      <c r="H91" s="219"/>
      <c r="I91" s="219"/>
      <c r="J91" s="219"/>
      <c r="K91" s="219"/>
      <c r="L91" s="220"/>
    </row>
    <row r="92" spans="2:12" ht="15.75" thickBot="1" x14ac:dyDescent="0.25">
      <c r="B92" s="82"/>
      <c r="C92" s="91"/>
      <c r="D92" s="79"/>
      <c r="E92" s="79"/>
      <c r="F92" s="79"/>
      <c r="G92" s="79"/>
      <c r="H92" s="79"/>
      <c r="I92" s="79"/>
      <c r="J92" s="79"/>
      <c r="K92" s="79"/>
      <c r="L92" s="79"/>
    </row>
    <row r="93" spans="2:12" ht="15" thickBot="1" x14ac:dyDescent="0.25">
      <c r="B93" s="227" t="s">
        <v>0</v>
      </c>
      <c r="C93" s="228"/>
      <c r="D93" s="80"/>
      <c r="E93" s="81"/>
      <c r="F93" s="80"/>
      <c r="G93" s="81"/>
      <c r="H93" s="81"/>
      <c r="I93" s="81"/>
      <c r="J93" s="81"/>
      <c r="K93" s="81"/>
      <c r="L93" s="81"/>
    </row>
    <row r="94" spans="2:12" ht="15" thickBot="1" x14ac:dyDescent="0.25">
      <c r="B94" s="191" t="s">
        <v>1</v>
      </c>
      <c r="C94" s="192"/>
      <c r="D94" s="192"/>
      <c r="E94" s="192"/>
      <c r="F94" s="192"/>
      <c r="G94" s="192"/>
      <c r="H94" s="192"/>
      <c r="I94" s="192"/>
      <c r="J94" s="192"/>
      <c r="K94" s="192"/>
      <c r="L94" s="193"/>
    </row>
    <row r="95" spans="2:12" ht="73.5" customHeight="1" x14ac:dyDescent="0.2">
      <c r="B95" s="180" t="s">
        <v>2</v>
      </c>
      <c r="C95" s="182" t="s">
        <v>3</v>
      </c>
      <c r="D95" s="182"/>
      <c r="E95" s="182" t="s">
        <v>4</v>
      </c>
      <c r="F95" s="182"/>
      <c r="G95" s="183" t="s">
        <v>5</v>
      </c>
      <c r="H95" s="183" t="s">
        <v>6</v>
      </c>
      <c r="I95" s="183" t="s">
        <v>7</v>
      </c>
      <c r="J95" s="183" t="s">
        <v>8</v>
      </c>
      <c r="K95" s="183" t="s">
        <v>9</v>
      </c>
      <c r="L95" s="185" t="s">
        <v>10</v>
      </c>
    </row>
    <row r="96" spans="2:12" ht="15" thickBot="1" x14ac:dyDescent="0.25">
      <c r="B96" s="181"/>
      <c r="C96" s="99" t="s">
        <v>11</v>
      </c>
      <c r="D96" s="99" t="s">
        <v>12</v>
      </c>
      <c r="E96" s="99" t="s">
        <v>13</v>
      </c>
      <c r="F96" s="99" t="s">
        <v>12</v>
      </c>
      <c r="G96" s="184"/>
      <c r="H96" s="184"/>
      <c r="I96" s="184"/>
      <c r="J96" s="184"/>
      <c r="K96" s="184"/>
      <c r="L96" s="186"/>
    </row>
    <row r="97" spans="2:12" ht="15" thickBot="1" x14ac:dyDescent="0.25">
      <c r="B97" s="96">
        <v>1</v>
      </c>
      <c r="C97" s="100" t="s">
        <v>79</v>
      </c>
      <c r="D97" s="101">
        <v>0.82638888888888884</v>
      </c>
      <c r="E97" s="100" t="s">
        <v>79</v>
      </c>
      <c r="F97" s="101">
        <v>0.87708333333333333</v>
      </c>
      <c r="G97" s="97">
        <v>73</v>
      </c>
      <c r="H97" s="105" t="s">
        <v>51</v>
      </c>
      <c r="I97" s="38" t="s">
        <v>61</v>
      </c>
      <c r="J97" s="38" t="s">
        <v>53</v>
      </c>
      <c r="K97" s="102">
        <v>9.7477142857142862</v>
      </c>
      <c r="L97" s="103">
        <v>0.49415496031746037</v>
      </c>
    </row>
    <row r="98" spans="2:12" ht="15" thickBot="1" x14ac:dyDescent="0.25">
      <c r="B98" s="36">
        <v>2</v>
      </c>
      <c r="C98" s="100" t="s">
        <v>79</v>
      </c>
      <c r="D98" s="101">
        <v>0.82638888888888884</v>
      </c>
      <c r="E98" s="100" t="s">
        <v>79</v>
      </c>
      <c r="F98" s="101">
        <v>0.87777777777777777</v>
      </c>
      <c r="G98" s="38">
        <v>74</v>
      </c>
      <c r="H98" s="105" t="s">
        <v>51</v>
      </c>
      <c r="I98" s="38" t="s">
        <v>61</v>
      </c>
      <c r="J98" s="38" t="s">
        <v>52</v>
      </c>
      <c r="K98" s="72">
        <v>26.367285714285714</v>
      </c>
      <c r="L98" s="40">
        <v>1.3549855158730157</v>
      </c>
    </row>
    <row r="99" spans="2:12" x14ac:dyDescent="0.2">
      <c r="B99" s="36">
        <v>3</v>
      </c>
      <c r="C99" s="100" t="s">
        <v>85</v>
      </c>
      <c r="D99" s="58">
        <v>0.54999999999999993</v>
      </c>
      <c r="E99" s="104">
        <v>43228</v>
      </c>
      <c r="F99" s="58">
        <v>0.55763888888888891</v>
      </c>
      <c r="G99" s="38">
        <v>11</v>
      </c>
      <c r="H99" s="105" t="s">
        <v>51</v>
      </c>
      <c r="I99" s="38" t="s">
        <v>61</v>
      </c>
      <c r="J99" s="52" t="s">
        <v>65</v>
      </c>
      <c r="K99" s="105">
        <v>15.984142857142855</v>
      </c>
      <c r="L99" s="40">
        <v>0.12210109126984124</v>
      </c>
    </row>
    <row r="100" spans="2:12" x14ac:dyDescent="0.2">
      <c r="B100" s="36">
        <v>4</v>
      </c>
      <c r="C100" s="37" t="s">
        <v>80</v>
      </c>
      <c r="D100" s="58">
        <v>0.64583333333333337</v>
      </c>
      <c r="E100" s="37" t="s">
        <v>80</v>
      </c>
      <c r="F100" s="58">
        <v>0.65208333333333335</v>
      </c>
      <c r="G100" s="38">
        <v>9</v>
      </c>
      <c r="H100" s="105" t="s">
        <v>51</v>
      </c>
      <c r="I100" s="38" t="s">
        <v>61</v>
      </c>
      <c r="J100" s="38" t="s">
        <v>82</v>
      </c>
      <c r="K100" s="72">
        <v>192.35</v>
      </c>
      <c r="L100" s="40">
        <f t="shared" ref="L100" si="4">G100/1440*K100</f>
        <v>1.2021875</v>
      </c>
    </row>
    <row r="101" spans="2:12" x14ac:dyDescent="0.2">
      <c r="B101" s="36">
        <v>5</v>
      </c>
      <c r="C101" s="37" t="s">
        <v>80</v>
      </c>
      <c r="D101" s="58">
        <v>0.65902777777777777</v>
      </c>
      <c r="E101" s="37" t="s">
        <v>80</v>
      </c>
      <c r="F101" s="58">
        <v>0.67638888888888893</v>
      </c>
      <c r="G101" s="38">
        <v>25</v>
      </c>
      <c r="H101" s="105" t="s">
        <v>51</v>
      </c>
      <c r="I101" s="38" t="s">
        <v>55</v>
      </c>
      <c r="J101" s="38" t="s">
        <v>74</v>
      </c>
      <c r="K101" s="105">
        <v>25.498571428571427</v>
      </c>
      <c r="L101" s="40">
        <v>0.44268353174603176</v>
      </c>
    </row>
    <row r="102" spans="2:12" x14ac:dyDescent="0.2">
      <c r="B102" s="36">
        <v>6</v>
      </c>
      <c r="C102" s="37" t="s">
        <v>81</v>
      </c>
      <c r="D102" s="58">
        <v>0.41111111111111115</v>
      </c>
      <c r="E102" s="37" t="s">
        <v>81</v>
      </c>
      <c r="F102" s="58">
        <v>0.43402777777777773</v>
      </c>
      <c r="G102" s="38">
        <v>33</v>
      </c>
      <c r="H102" s="105" t="s">
        <v>51</v>
      </c>
      <c r="I102" s="38" t="s">
        <v>61</v>
      </c>
      <c r="J102" s="38" t="s">
        <v>72</v>
      </c>
      <c r="K102" s="105">
        <v>192.352</v>
      </c>
      <c r="L102" s="40">
        <v>4.4080666666666666</v>
      </c>
    </row>
    <row r="103" spans="2:12" x14ac:dyDescent="0.2">
      <c r="B103" s="36">
        <v>7</v>
      </c>
      <c r="C103" s="37" t="s">
        <v>83</v>
      </c>
      <c r="D103" s="58">
        <v>0.20555555555555557</v>
      </c>
      <c r="E103" s="37" t="s">
        <v>83</v>
      </c>
      <c r="F103" s="58">
        <v>0.27916666666666667</v>
      </c>
      <c r="G103" s="38">
        <v>106</v>
      </c>
      <c r="H103" s="38" t="s">
        <v>66</v>
      </c>
      <c r="I103" s="38" t="s">
        <v>84</v>
      </c>
      <c r="J103" s="38" t="s">
        <v>72</v>
      </c>
      <c r="K103" s="72">
        <v>192.352</v>
      </c>
      <c r="L103" s="40">
        <v>14.159244444444445</v>
      </c>
    </row>
    <row r="104" spans="2:12" x14ac:dyDescent="0.2">
      <c r="B104" s="36">
        <v>8</v>
      </c>
      <c r="C104" s="104" t="s">
        <v>86</v>
      </c>
      <c r="D104" s="58">
        <v>0.33402777777777781</v>
      </c>
      <c r="E104" s="104">
        <v>43248</v>
      </c>
      <c r="F104" s="58">
        <v>0.34861111111111115</v>
      </c>
      <c r="G104" s="38">
        <v>21</v>
      </c>
      <c r="H104" s="105" t="s">
        <v>51</v>
      </c>
      <c r="I104" s="38" t="s">
        <v>55</v>
      </c>
      <c r="J104" s="38" t="s">
        <v>71</v>
      </c>
      <c r="K104" s="105">
        <v>145.36328571428572</v>
      </c>
      <c r="L104" s="40">
        <v>2.1198812500000002</v>
      </c>
    </row>
    <row r="105" spans="2:12" x14ac:dyDescent="0.2">
      <c r="B105" s="36">
        <v>9</v>
      </c>
      <c r="C105" s="104" t="s">
        <v>87</v>
      </c>
      <c r="D105" s="58">
        <v>0.6875</v>
      </c>
      <c r="E105" s="104">
        <v>43249</v>
      </c>
      <c r="F105" s="58">
        <v>0.69027777777777777</v>
      </c>
      <c r="G105" s="38">
        <v>4</v>
      </c>
      <c r="H105" s="105" t="s">
        <v>51</v>
      </c>
      <c r="I105" s="38" t="s">
        <v>55</v>
      </c>
      <c r="J105" s="52" t="s">
        <v>65</v>
      </c>
      <c r="K105" s="105">
        <v>16.102285714285717</v>
      </c>
      <c r="L105" s="40">
        <v>4.4728571428571437E-2</v>
      </c>
    </row>
    <row r="106" spans="2:12" x14ac:dyDescent="0.2">
      <c r="B106" s="36">
        <v>10</v>
      </c>
      <c r="C106" s="104" t="s">
        <v>87</v>
      </c>
      <c r="D106" s="58">
        <v>0.69652777777777775</v>
      </c>
      <c r="E106" s="104">
        <v>43249</v>
      </c>
      <c r="F106" s="58">
        <v>0.69930555555555562</v>
      </c>
      <c r="G106" s="38">
        <v>4</v>
      </c>
      <c r="H106" s="105" t="s">
        <v>51</v>
      </c>
      <c r="I106" s="38" t="s">
        <v>55</v>
      </c>
      <c r="J106" s="52" t="s">
        <v>65</v>
      </c>
      <c r="K106" s="105">
        <v>16.102285714285717</v>
      </c>
      <c r="L106" s="40">
        <v>4.4728571428571437E-2</v>
      </c>
    </row>
    <row r="107" spans="2:12" ht="15" thickBot="1" x14ac:dyDescent="0.25">
      <c r="B107" s="36">
        <v>11</v>
      </c>
      <c r="C107" s="104" t="s">
        <v>88</v>
      </c>
      <c r="D107" s="58">
        <v>0.65486111111111112</v>
      </c>
      <c r="E107" s="104" t="s">
        <v>88</v>
      </c>
      <c r="F107" s="58">
        <v>0.66805555555555562</v>
      </c>
      <c r="G107" s="38">
        <v>9</v>
      </c>
      <c r="H107" s="105" t="s">
        <v>51</v>
      </c>
      <c r="I107" s="38" t="s">
        <v>61</v>
      </c>
      <c r="J107" s="52" t="s">
        <v>65</v>
      </c>
      <c r="K107" s="105">
        <v>16.102285714285717</v>
      </c>
      <c r="L107" s="40">
        <v>0.10063928571428574</v>
      </c>
    </row>
    <row r="108" spans="2:12" x14ac:dyDescent="0.2">
      <c r="B108" s="197" t="s">
        <v>14</v>
      </c>
      <c r="C108" s="198"/>
      <c r="D108" s="198"/>
      <c r="E108" s="198"/>
      <c r="F108" s="212"/>
      <c r="G108" s="106">
        <f>SUM(G97:G107)</f>
        <v>369</v>
      </c>
      <c r="H108" s="212" t="s">
        <v>15</v>
      </c>
      <c r="I108" s="210"/>
      <c r="J108" s="210"/>
      <c r="K108" s="210"/>
      <c r="L108" s="118">
        <f>SUM(L97:L107)</f>
        <v>24.493401388888891</v>
      </c>
    </row>
    <row r="109" spans="2:12" ht="15" thickBot="1" x14ac:dyDescent="0.25">
      <c r="B109" s="225" t="s">
        <v>16</v>
      </c>
      <c r="C109" s="226"/>
      <c r="D109" s="226"/>
      <c r="E109" s="226"/>
      <c r="F109" s="213"/>
      <c r="G109" s="119">
        <f>G88+G108</f>
        <v>3381</v>
      </c>
      <c r="H109" s="213" t="s">
        <v>17</v>
      </c>
      <c r="I109" s="214"/>
      <c r="J109" s="214"/>
      <c r="K109" s="214"/>
      <c r="L109" s="120">
        <f>L88+L108</f>
        <v>166.82995029761904</v>
      </c>
    </row>
    <row r="110" spans="2:12" ht="15" thickBot="1" x14ac:dyDescent="0.25">
      <c r="B110" s="110"/>
      <c r="C110" s="90"/>
      <c r="D110" s="90"/>
      <c r="E110" s="90"/>
      <c r="F110" s="90"/>
      <c r="G110" s="87"/>
      <c r="H110" s="90"/>
      <c r="I110" s="90"/>
      <c r="J110" s="90"/>
      <c r="K110" s="90"/>
      <c r="L110" s="111"/>
    </row>
    <row r="111" spans="2:12" x14ac:dyDescent="0.2">
      <c r="B111" s="215" t="s">
        <v>43</v>
      </c>
      <c r="C111" s="216"/>
      <c r="D111" s="216"/>
      <c r="E111" s="216"/>
      <c r="F111" s="216"/>
      <c r="G111" s="216"/>
      <c r="H111" s="216"/>
      <c r="I111" s="216"/>
      <c r="J111" s="216"/>
      <c r="K111" s="216"/>
      <c r="L111" s="217"/>
    </row>
    <row r="112" spans="2:12" ht="15" thickBot="1" x14ac:dyDescent="0.25">
      <c r="B112" s="218"/>
      <c r="C112" s="219"/>
      <c r="D112" s="219"/>
      <c r="E112" s="219"/>
      <c r="F112" s="219"/>
      <c r="G112" s="219"/>
      <c r="H112" s="219"/>
      <c r="I112" s="219"/>
      <c r="J112" s="219"/>
      <c r="K112" s="219"/>
      <c r="L112" s="220"/>
    </row>
    <row r="113" spans="2:12" ht="15.75" thickBot="1" x14ac:dyDescent="0.25">
      <c r="B113" s="82"/>
      <c r="C113" s="91"/>
      <c r="D113" s="79"/>
      <c r="E113" s="79"/>
      <c r="F113" s="79"/>
      <c r="G113" s="79"/>
      <c r="H113" s="79"/>
      <c r="I113" s="79"/>
      <c r="J113" s="79"/>
      <c r="K113" s="79"/>
      <c r="L113" s="79"/>
    </row>
    <row r="114" spans="2:12" ht="15" thickBot="1" x14ac:dyDescent="0.25">
      <c r="B114" s="227" t="s">
        <v>0</v>
      </c>
      <c r="C114" s="228"/>
      <c r="D114" s="80"/>
      <c r="E114" s="81"/>
      <c r="F114" s="80"/>
      <c r="G114" s="81"/>
      <c r="H114" s="81"/>
      <c r="I114" s="81"/>
      <c r="J114" s="81"/>
      <c r="K114" s="81"/>
      <c r="L114" s="81"/>
    </row>
    <row r="115" spans="2:12" ht="15" thickBot="1" x14ac:dyDescent="0.25">
      <c r="B115" s="191" t="s">
        <v>1</v>
      </c>
      <c r="C115" s="192"/>
      <c r="D115" s="192"/>
      <c r="E115" s="192"/>
      <c r="F115" s="192"/>
      <c r="G115" s="192"/>
      <c r="H115" s="192"/>
      <c r="I115" s="192"/>
      <c r="J115" s="192"/>
      <c r="K115" s="192"/>
      <c r="L115" s="193"/>
    </row>
    <row r="116" spans="2:12" ht="73.5" customHeight="1" x14ac:dyDescent="0.2">
      <c r="B116" s="180" t="s">
        <v>2</v>
      </c>
      <c r="C116" s="182" t="s">
        <v>3</v>
      </c>
      <c r="D116" s="182"/>
      <c r="E116" s="182" t="s">
        <v>4</v>
      </c>
      <c r="F116" s="182"/>
      <c r="G116" s="183" t="s">
        <v>5</v>
      </c>
      <c r="H116" s="183" t="s">
        <v>6</v>
      </c>
      <c r="I116" s="183" t="s">
        <v>7</v>
      </c>
      <c r="J116" s="183" t="s">
        <v>8</v>
      </c>
      <c r="K116" s="183" t="s">
        <v>9</v>
      </c>
      <c r="L116" s="185" t="s">
        <v>10</v>
      </c>
    </row>
    <row r="117" spans="2:12" ht="15" thickBot="1" x14ac:dyDescent="0.25">
      <c r="B117" s="194"/>
      <c r="C117" s="112" t="s">
        <v>11</v>
      </c>
      <c r="D117" s="112" t="s">
        <v>12</v>
      </c>
      <c r="E117" s="112" t="s">
        <v>13</v>
      </c>
      <c r="F117" s="112" t="s">
        <v>12</v>
      </c>
      <c r="G117" s="195"/>
      <c r="H117" s="195"/>
      <c r="I117" s="195"/>
      <c r="J117" s="195"/>
      <c r="K117" s="195"/>
      <c r="L117" s="196"/>
    </row>
    <row r="118" spans="2:12" x14ac:dyDescent="0.2">
      <c r="B118" s="124">
        <v>1</v>
      </c>
      <c r="C118" s="125" t="s">
        <v>89</v>
      </c>
      <c r="D118" s="58">
        <v>0.44513888888888892</v>
      </c>
      <c r="E118" s="37" t="s">
        <v>89</v>
      </c>
      <c r="F118" s="58">
        <v>0.44861111111111113</v>
      </c>
      <c r="G118" s="38">
        <v>5</v>
      </c>
      <c r="H118" s="105" t="s">
        <v>51</v>
      </c>
      <c r="I118" s="38" t="s">
        <v>55</v>
      </c>
      <c r="J118" s="38" t="s">
        <v>74</v>
      </c>
      <c r="K118" s="105">
        <v>23.512714285714285</v>
      </c>
      <c r="L118" s="105">
        <v>8.1641369047619039E-2</v>
      </c>
    </row>
    <row r="119" spans="2:12" x14ac:dyDescent="0.2">
      <c r="B119" s="126">
        <v>2</v>
      </c>
      <c r="C119" s="125" t="s">
        <v>90</v>
      </c>
      <c r="D119" s="58">
        <v>0.48888888888888887</v>
      </c>
      <c r="E119" s="37" t="s">
        <v>90</v>
      </c>
      <c r="F119" s="58">
        <v>0.53472222222222221</v>
      </c>
      <c r="G119" s="38">
        <v>66</v>
      </c>
      <c r="H119" s="105" t="s">
        <v>51</v>
      </c>
      <c r="I119" s="38" t="s">
        <v>55</v>
      </c>
      <c r="J119" s="38" t="s">
        <v>74</v>
      </c>
      <c r="K119" s="105">
        <v>26.854714285714287</v>
      </c>
      <c r="L119" s="105">
        <v>1.2308410714285714</v>
      </c>
    </row>
    <row r="120" spans="2:12" x14ac:dyDescent="0.2">
      <c r="B120" s="126">
        <v>3</v>
      </c>
      <c r="C120" s="125" t="s">
        <v>90</v>
      </c>
      <c r="D120" s="58">
        <v>0.53333333333333333</v>
      </c>
      <c r="E120" s="37" t="s">
        <v>90</v>
      </c>
      <c r="F120" s="58">
        <v>0.5395833333333333</v>
      </c>
      <c r="G120" s="38">
        <v>9</v>
      </c>
      <c r="H120" s="105" t="s">
        <v>51</v>
      </c>
      <c r="I120" s="38" t="s">
        <v>55</v>
      </c>
      <c r="J120" s="52" t="s">
        <v>65</v>
      </c>
      <c r="K120" s="105">
        <v>16.248142857142856</v>
      </c>
      <c r="L120" s="105">
        <v>0.10155089285714286</v>
      </c>
    </row>
    <row r="121" spans="2:12" x14ac:dyDescent="0.2">
      <c r="B121" s="126">
        <v>4</v>
      </c>
      <c r="C121" s="125" t="s">
        <v>90</v>
      </c>
      <c r="D121" s="58">
        <v>0.53333333333333333</v>
      </c>
      <c r="E121" s="37" t="s">
        <v>90</v>
      </c>
      <c r="F121" s="58">
        <v>0.53472222222222221</v>
      </c>
      <c r="G121" s="38">
        <v>2</v>
      </c>
      <c r="H121" s="38" t="s">
        <v>51</v>
      </c>
      <c r="I121" s="38" t="s">
        <v>55</v>
      </c>
      <c r="J121" s="38" t="s">
        <v>60</v>
      </c>
      <c r="K121" s="105">
        <v>363.45985714285706</v>
      </c>
      <c r="L121" s="105">
        <v>0.50480535714285701</v>
      </c>
    </row>
    <row r="122" spans="2:12" x14ac:dyDescent="0.2">
      <c r="B122" s="126">
        <v>5</v>
      </c>
      <c r="C122" s="125" t="s">
        <v>91</v>
      </c>
      <c r="D122" s="58">
        <v>0.48541666666666666</v>
      </c>
      <c r="E122" s="37" t="s">
        <v>91</v>
      </c>
      <c r="F122" s="58">
        <v>0.49027777777777781</v>
      </c>
      <c r="G122" s="38">
        <v>7</v>
      </c>
      <c r="H122" s="105" t="s">
        <v>51</v>
      </c>
      <c r="I122" s="38" t="s">
        <v>55</v>
      </c>
      <c r="J122" s="52" t="s">
        <v>65</v>
      </c>
      <c r="K122" s="105">
        <v>363.45985714285706</v>
      </c>
      <c r="L122" s="105">
        <v>1.7668187499999997</v>
      </c>
    </row>
    <row r="123" spans="2:12" x14ac:dyDescent="0.2">
      <c r="B123" s="126">
        <v>6</v>
      </c>
      <c r="C123" s="125" t="s">
        <v>91</v>
      </c>
      <c r="D123" s="58">
        <v>0.49583333333333335</v>
      </c>
      <c r="E123" s="37" t="s">
        <v>91</v>
      </c>
      <c r="F123" s="58">
        <v>0.4993055555555555</v>
      </c>
      <c r="G123" s="38">
        <v>5</v>
      </c>
      <c r="H123" s="105" t="s">
        <v>51</v>
      </c>
      <c r="I123" s="38" t="s">
        <v>55</v>
      </c>
      <c r="J123" s="52" t="s">
        <v>65</v>
      </c>
      <c r="K123" s="105">
        <v>363.45985714285706</v>
      </c>
      <c r="L123" s="105">
        <v>1.2620133928571424</v>
      </c>
    </row>
    <row r="124" spans="2:12" x14ac:dyDescent="0.2">
      <c r="B124" s="126">
        <v>7</v>
      </c>
      <c r="C124" s="125" t="s">
        <v>91</v>
      </c>
      <c r="D124" s="58">
        <v>0.50277777777777777</v>
      </c>
      <c r="E124" s="37" t="s">
        <v>91</v>
      </c>
      <c r="F124" s="58">
        <v>0.50555555555555554</v>
      </c>
      <c r="G124" s="38">
        <v>4</v>
      </c>
      <c r="H124" s="105" t="s">
        <v>51</v>
      </c>
      <c r="I124" s="38" t="s">
        <v>55</v>
      </c>
      <c r="J124" s="52" t="s">
        <v>65</v>
      </c>
      <c r="K124" s="105">
        <v>363.45985714285706</v>
      </c>
      <c r="L124" s="105">
        <v>1.009610714285714</v>
      </c>
    </row>
    <row r="125" spans="2:12" x14ac:dyDescent="0.2">
      <c r="B125" s="126">
        <v>8</v>
      </c>
      <c r="C125" s="125" t="s">
        <v>92</v>
      </c>
      <c r="D125" s="58">
        <v>9.4444444444444442E-2</v>
      </c>
      <c r="E125" s="37" t="s">
        <v>92</v>
      </c>
      <c r="F125" s="58">
        <v>0.10555555555555556</v>
      </c>
      <c r="G125" s="38">
        <v>16</v>
      </c>
      <c r="H125" s="105" t="s">
        <v>51</v>
      </c>
      <c r="I125" s="38" t="s">
        <v>61</v>
      </c>
      <c r="J125" s="38" t="s">
        <v>93</v>
      </c>
      <c r="K125" s="105">
        <v>564.61557142857134</v>
      </c>
      <c r="L125" s="105">
        <v>6.2735063492063485</v>
      </c>
    </row>
    <row r="126" spans="2:12" x14ac:dyDescent="0.2">
      <c r="B126" s="126">
        <v>9</v>
      </c>
      <c r="C126" s="125" t="s">
        <v>92</v>
      </c>
      <c r="D126" s="58">
        <v>9.4444444444444442E-2</v>
      </c>
      <c r="E126" s="37" t="s">
        <v>92</v>
      </c>
      <c r="F126" s="58">
        <v>0.10277777777777779</v>
      </c>
      <c r="G126" s="38">
        <v>12</v>
      </c>
      <c r="H126" s="105" t="s">
        <v>51</v>
      </c>
      <c r="I126" s="38" t="s">
        <v>61</v>
      </c>
      <c r="J126" s="38" t="s">
        <v>94</v>
      </c>
      <c r="K126" s="105">
        <v>1785.8277142857146</v>
      </c>
      <c r="L126" s="105">
        <v>14.881897619047621</v>
      </c>
    </row>
    <row r="127" spans="2:12" x14ac:dyDescent="0.2">
      <c r="B127" s="126">
        <v>10</v>
      </c>
      <c r="C127" s="125" t="s">
        <v>92</v>
      </c>
      <c r="D127" s="58">
        <v>0.64583333333333337</v>
      </c>
      <c r="E127" s="37" t="s">
        <v>92</v>
      </c>
      <c r="F127" s="58">
        <v>0.65</v>
      </c>
      <c r="G127" s="38">
        <v>6</v>
      </c>
      <c r="H127" s="105" t="s">
        <v>51</v>
      </c>
      <c r="I127" s="38" t="s">
        <v>61</v>
      </c>
      <c r="J127" s="38" t="s">
        <v>95</v>
      </c>
      <c r="K127" s="105">
        <v>116.5972857142857</v>
      </c>
      <c r="L127" s="105">
        <v>0.48582202380952377</v>
      </c>
    </row>
    <row r="128" spans="2:12" x14ac:dyDescent="0.2">
      <c r="B128" s="126">
        <v>11</v>
      </c>
      <c r="C128" s="125" t="s">
        <v>92</v>
      </c>
      <c r="D128" s="58">
        <v>0.64583333333333337</v>
      </c>
      <c r="E128" s="37" t="s">
        <v>92</v>
      </c>
      <c r="F128" s="58">
        <v>0.66041666666666665</v>
      </c>
      <c r="G128" s="38">
        <v>21</v>
      </c>
      <c r="H128" s="105" t="s">
        <v>51</v>
      </c>
      <c r="I128" s="38" t="s">
        <v>61</v>
      </c>
      <c r="J128" s="38" t="s">
        <v>77</v>
      </c>
      <c r="K128" s="105">
        <v>760.90571428571434</v>
      </c>
      <c r="L128" s="105">
        <v>11.096541666666667</v>
      </c>
    </row>
    <row r="129" spans="2:12" x14ac:dyDescent="0.2">
      <c r="B129" s="126">
        <v>12</v>
      </c>
      <c r="C129" s="125" t="s">
        <v>92</v>
      </c>
      <c r="D129" s="58">
        <v>0.64583333333333337</v>
      </c>
      <c r="E129" s="37" t="s">
        <v>92</v>
      </c>
      <c r="F129" s="58">
        <v>0.66319444444444442</v>
      </c>
      <c r="G129" s="38">
        <v>25</v>
      </c>
      <c r="H129" s="105" t="s">
        <v>51</v>
      </c>
      <c r="I129" s="38" t="s">
        <v>61</v>
      </c>
      <c r="J129" s="38" t="s">
        <v>96</v>
      </c>
      <c r="K129" s="105">
        <v>496.68328571428572</v>
      </c>
      <c r="L129" s="105">
        <v>8.62297371031746</v>
      </c>
    </row>
    <row r="130" spans="2:12" x14ac:dyDescent="0.2">
      <c r="B130" s="126">
        <v>13</v>
      </c>
      <c r="C130" s="125" t="s">
        <v>92</v>
      </c>
      <c r="D130" s="58">
        <v>0.64583333333333337</v>
      </c>
      <c r="E130" s="37" t="s">
        <v>92</v>
      </c>
      <c r="F130" s="58">
        <v>0.68541666666666667</v>
      </c>
      <c r="G130" s="38">
        <v>57</v>
      </c>
      <c r="H130" s="105" t="s">
        <v>51</v>
      </c>
      <c r="I130" s="38" t="s">
        <v>61</v>
      </c>
      <c r="J130" s="38" t="s">
        <v>56</v>
      </c>
      <c r="K130" s="105">
        <v>417.48528571428568</v>
      </c>
      <c r="L130" s="105">
        <v>16.525459226190474</v>
      </c>
    </row>
    <row r="131" spans="2:12" x14ac:dyDescent="0.2">
      <c r="B131" s="126">
        <v>14</v>
      </c>
      <c r="C131" s="125" t="s">
        <v>92</v>
      </c>
      <c r="D131" s="58">
        <v>0.64583333333333337</v>
      </c>
      <c r="E131" s="37" t="s">
        <v>92</v>
      </c>
      <c r="F131" s="58">
        <v>0.66736111111111107</v>
      </c>
      <c r="G131" s="38">
        <v>31</v>
      </c>
      <c r="H131" s="105" t="s">
        <v>51</v>
      </c>
      <c r="I131" s="38" t="s">
        <v>61</v>
      </c>
      <c r="J131" s="38" t="s">
        <v>73</v>
      </c>
      <c r="K131" s="105">
        <v>267.26157142857147</v>
      </c>
      <c r="L131" s="105">
        <v>5.7535477182539694</v>
      </c>
    </row>
    <row r="132" spans="2:12" x14ac:dyDescent="0.2">
      <c r="B132" s="126">
        <v>15</v>
      </c>
      <c r="C132" s="125" t="s">
        <v>92</v>
      </c>
      <c r="D132" s="58">
        <v>0.64583333333333337</v>
      </c>
      <c r="E132" s="37" t="s">
        <v>92</v>
      </c>
      <c r="F132" s="58">
        <v>0.65486111111111112</v>
      </c>
      <c r="G132" s="38">
        <v>13</v>
      </c>
      <c r="H132" s="105" t="s">
        <v>51</v>
      </c>
      <c r="I132" s="38" t="s">
        <v>61</v>
      </c>
      <c r="J132" s="38" t="s">
        <v>97</v>
      </c>
      <c r="K132" s="105">
        <v>355.3964285714286</v>
      </c>
      <c r="L132" s="105">
        <v>3.20843998015873</v>
      </c>
    </row>
    <row r="133" spans="2:12" x14ac:dyDescent="0.2">
      <c r="B133" s="126">
        <v>16</v>
      </c>
      <c r="C133" s="125" t="s">
        <v>92</v>
      </c>
      <c r="D133" s="58">
        <v>0.64583333333333337</v>
      </c>
      <c r="E133" s="37" t="s">
        <v>92</v>
      </c>
      <c r="F133" s="58">
        <v>0.66249999999999998</v>
      </c>
      <c r="G133" s="38">
        <v>24</v>
      </c>
      <c r="H133" s="105" t="s">
        <v>51</v>
      </c>
      <c r="I133" s="38" t="s">
        <v>61</v>
      </c>
      <c r="J133" s="38" t="s">
        <v>98</v>
      </c>
      <c r="K133" s="105">
        <v>134.59871428571429</v>
      </c>
      <c r="L133" s="105">
        <v>2.2433119047619048</v>
      </c>
    </row>
    <row r="134" spans="2:12" x14ac:dyDescent="0.2">
      <c r="B134" s="126">
        <v>17</v>
      </c>
      <c r="C134" s="125" t="s">
        <v>92</v>
      </c>
      <c r="D134" s="58">
        <v>0.64583333333333337</v>
      </c>
      <c r="E134" s="37" t="s">
        <v>92</v>
      </c>
      <c r="F134" s="58">
        <v>0.66527777777777775</v>
      </c>
      <c r="G134" s="38">
        <v>28</v>
      </c>
      <c r="H134" s="105" t="s">
        <v>51</v>
      </c>
      <c r="I134" s="38" t="s">
        <v>61</v>
      </c>
      <c r="J134" s="38" t="s">
        <v>62</v>
      </c>
      <c r="K134" s="105">
        <v>259.97385714285713</v>
      </c>
      <c r="L134" s="105">
        <v>5.055047222222222</v>
      </c>
    </row>
    <row r="135" spans="2:12" x14ac:dyDescent="0.2">
      <c r="B135" s="126">
        <v>18</v>
      </c>
      <c r="C135" s="125" t="s">
        <v>99</v>
      </c>
      <c r="D135" s="58">
        <v>0.66736111111111107</v>
      </c>
      <c r="E135" s="37" t="s">
        <v>99</v>
      </c>
      <c r="F135" s="58">
        <v>0.6875</v>
      </c>
      <c r="G135" s="38">
        <v>29</v>
      </c>
      <c r="H135" s="105" t="s">
        <v>51</v>
      </c>
      <c r="I135" s="38" t="s">
        <v>55</v>
      </c>
      <c r="J135" s="38" t="s">
        <v>62</v>
      </c>
      <c r="K135" s="105">
        <v>259.97385714285713</v>
      </c>
      <c r="L135" s="105">
        <v>5.2355846230158729</v>
      </c>
    </row>
    <row r="136" spans="2:12" x14ac:dyDescent="0.2">
      <c r="B136" s="126">
        <v>19</v>
      </c>
      <c r="C136" s="125" t="s">
        <v>100</v>
      </c>
      <c r="D136" s="58">
        <v>0.60486111111111118</v>
      </c>
      <c r="E136" s="37" t="s">
        <v>100</v>
      </c>
      <c r="F136" s="58">
        <v>0.87986111111111109</v>
      </c>
      <c r="G136" s="38">
        <v>396</v>
      </c>
      <c r="H136" s="105" t="s">
        <v>51</v>
      </c>
      <c r="I136" s="38" t="s">
        <v>55</v>
      </c>
      <c r="J136" s="52" t="s">
        <v>65</v>
      </c>
      <c r="K136" s="105">
        <v>16.248142857142856</v>
      </c>
      <c r="L136" s="105">
        <v>4.4682392857142856</v>
      </c>
    </row>
    <row r="137" spans="2:12" x14ac:dyDescent="0.2">
      <c r="B137" s="126">
        <v>20</v>
      </c>
      <c r="C137" s="125" t="s">
        <v>101</v>
      </c>
      <c r="D137" s="58">
        <v>0.96180555555555547</v>
      </c>
      <c r="E137" s="37" t="s">
        <v>101</v>
      </c>
      <c r="F137" s="58">
        <v>0.96319444444444446</v>
      </c>
      <c r="G137" s="38">
        <v>2</v>
      </c>
      <c r="H137" s="105" t="s">
        <v>51</v>
      </c>
      <c r="I137" s="38" t="s">
        <v>55</v>
      </c>
      <c r="J137" s="38" t="s">
        <v>73</v>
      </c>
      <c r="K137" s="105">
        <v>267.26157142857147</v>
      </c>
      <c r="L137" s="105">
        <v>0.37119662698412703</v>
      </c>
    </row>
    <row r="138" spans="2:12" x14ac:dyDescent="0.2">
      <c r="B138" s="126">
        <v>21</v>
      </c>
      <c r="C138" s="125" t="s">
        <v>101</v>
      </c>
      <c r="D138" s="58">
        <v>0.96527777777777779</v>
      </c>
      <c r="E138" s="37" t="s">
        <v>101</v>
      </c>
      <c r="F138" s="58">
        <v>0.96736111111111101</v>
      </c>
      <c r="G138" s="38">
        <v>3</v>
      </c>
      <c r="H138" s="38" t="s">
        <v>51</v>
      </c>
      <c r="I138" s="38" t="s">
        <v>55</v>
      </c>
      <c r="J138" s="38" t="s">
        <v>73</v>
      </c>
      <c r="K138" s="105">
        <v>267.26157142857147</v>
      </c>
      <c r="L138" s="105">
        <v>0.5567949404761906</v>
      </c>
    </row>
    <row r="139" spans="2:12" x14ac:dyDescent="0.2">
      <c r="B139" s="126">
        <v>22</v>
      </c>
      <c r="C139" s="125" t="s">
        <v>103</v>
      </c>
      <c r="D139" s="58">
        <v>0.38125000000000003</v>
      </c>
      <c r="E139" s="37" t="s">
        <v>103</v>
      </c>
      <c r="F139" s="58">
        <v>0.48958333333333331</v>
      </c>
      <c r="G139" s="38">
        <v>156</v>
      </c>
      <c r="H139" s="38" t="s">
        <v>66</v>
      </c>
      <c r="I139" s="38" t="s">
        <v>104</v>
      </c>
      <c r="J139" s="52" t="s">
        <v>65</v>
      </c>
      <c r="K139" s="105">
        <v>16.248142857142856</v>
      </c>
      <c r="L139" s="40">
        <v>1.760215476190476</v>
      </c>
    </row>
    <row r="140" spans="2:12" x14ac:dyDescent="0.2">
      <c r="B140" s="126">
        <v>23</v>
      </c>
      <c r="C140" s="125" t="s">
        <v>102</v>
      </c>
      <c r="D140" s="58">
        <v>0.72291666666666676</v>
      </c>
      <c r="E140" s="37" t="s">
        <v>102</v>
      </c>
      <c r="F140" s="58">
        <v>0.72569444444444453</v>
      </c>
      <c r="G140" s="38">
        <v>4</v>
      </c>
      <c r="H140" s="38" t="s">
        <v>51</v>
      </c>
      <c r="I140" s="38" t="s">
        <v>55</v>
      </c>
      <c r="J140" s="38" t="s">
        <v>93</v>
      </c>
      <c r="K140" s="105">
        <v>495.84171428571426</v>
      </c>
      <c r="L140" s="105">
        <v>1.3773380952380951</v>
      </c>
    </row>
    <row r="141" spans="2:12" x14ac:dyDescent="0.2">
      <c r="B141" s="126">
        <v>24</v>
      </c>
      <c r="C141" s="125" t="s">
        <v>102</v>
      </c>
      <c r="D141" s="58">
        <v>0.7284722222222223</v>
      </c>
      <c r="E141" s="37" t="s">
        <v>102</v>
      </c>
      <c r="F141" s="58">
        <v>0.73125000000000007</v>
      </c>
      <c r="G141" s="38">
        <v>4</v>
      </c>
      <c r="H141" s="38" t="s">
        <v>51</v>
      </c>
      <c r="I141" s="38" t="s">
        <v>55</v>
      </c>
      <c r="J141" s="38" t="s">
        <v>93</v>
      </c>
      <c r="K141" s="105">
        <v>495.84171428571426</v>
      </c>
      <c r="L141" s="105">
        <v>1.3773380952380951</v>
      </c>
    </row>
    <row r="142" spans="2:12" ht="15" thickBot="1" x14ac:dyDescent="0.25">
      <c r="B142" s="127">
        <v>25</v>
      </c>
      <c r="C142" s="128" t="s">
        <v>102</v>
      </c>
      <c r="D142" s="116">
        <v>0.7368055555555556</v>
      </c>
      <c r="E142" s="129" t="s">
        <v>102</v>
      </c>
      <c r="F142" s="116">
        <v>0.73888888888888893</v>
      </c>
      <c r="G142" s="122">
        <v>3</v>
      </c>
      <c r="H142" s="122" t="s">
        <v>51</v>
      </c>
      <c r="I142" s="122" t="s">
        <v>55</v>
      </c>
      <c r="J142" s="122" t="s">
        <v>93</v>
      </c>
      <c r="K142" s="115">
        <v>495.84171428571426</v>
      </c>
      <c r="L142" s="115">
        <v>1.0330035714285715</v>
      </c>
    </row>
    <row r="143" spans="2:12" x14ac:dyDescent="0.2">
      <c r="B143" s="197" t="s">
        <v>14</v>
      </c>
      <c r="C143" s="198"/>
      <c r="D143" s="198"/>
      <c r="E143" s="198"/>
      <c r="F143" s="212"/>
      <c r="G143" s="106">
        <f>SUM(G118:G142)</f>
        <v>928</v>
      </c>
      <c r="H143" s="212" t="s">
        <v>15</v>
      </c>
      <c r="I143" s="210"/>
      <c r="J143" s="210"/>
      <c r="K143" s="210"/>
      <c r="L143" s="130">
        <f>SUM(L118:L142)</f>
        <v>96.283539682539711</v>
      </c>
    </row>
    <row r="144" spans="2:12" ht="15" thickBot="1" x14ac:dyDescent="0.25">
      <c r="B144" s="225" t="s">
        <v>16</v>
      </c>
      <c r="C144" s="226"/>
      <c r="D144" s="226"/>
      <c r="E144" s="226"/>
      <c r="F144" s="213"/>
      <c r="G144" s="119">
        <f>G109+G143</f>
        <v>4309</v>
      </c>
      <c r="H144" s="213" t="s">
        <v>17</v>
      </c>
      <c r="I144" s="214"/>
      <c r="J144" s="214"/>
      <c r="K144" s="214"/>
      <c r="L144" s="120">
        <f>L143+L109</f>
        <v>263.11348998015876</v>
      </c>
    </row>
    <row r="145" spans="2:14" ht="15" thickBot="1" x14ac:dyDescent="0.25">
      <c r="B145" s="110"/>
      <c r="C145" s="90"/>
      <c r="D145" s="90"/>
      <c r="E145" s="90"/>
      <c r="F145" s="90"/>
      <c r="G145" s="87"/>
      <c r="H145" s="90"/>
      <c r="I145" s="90"/>
      <c r="J145" s="90"/>
      <c r="K145" s="90"/>
      <c r="L145" s="111"/>
    </row>
    <row r="146" spans="2:14" x14ac:dyDescent="0.2">
      <c r="B146" s="215" t="s">
        <v>44</v>
      </c>
      <c r="C146" s="216"/>
      <c r="D146" s="216"/>
      <c r="E146" s="216"/>
      <c r="F146" s="216"/>
      <c r="G146" s="216"/>
      <c r="H146" s="216"/>
      <c r="I146" s="216"/>
      <c r="J146" s="216"/>
      <c r="K146" s="216"/>
      <c r="L146" s="217"/>
    </row>
    <row r="147" spans="2:14" ht="15" thickBot="1" x14ac:dyDescent="0.25">
      <c r="B147" s="218"/>
      <c r="C147" s="219"/>
      <c r="D147" s="219"/>
      <c r="E147" s="219"/>
      <c r="F147" s="219"/>
      <c r="G147" s="219"/>
      <c r="H147" s="219"/>
      <c r="I147" s="219"/>
      <c r="J147" s="219"/>
      <c r="K147" s="219"/>
      <c r="L147" s="220"/>
    </row>
    <row r="148" spans="2:14" ht="15.75" thickBot="1" x14ac:dyDescent="0.25">
      <c r="B148" s="82"/>
      <c r="C148" s="91"/>
      <c r="D148" s="79"/>
      <c r="E148" s="79"/>
      <c r="F148" s="79"/>
      <c r="G148" s="79"/>
      <c r="H148" s="79"/>
      <c r="I148" s="79"/>
      <c r="J148" s="79"/>
      <c r="K148" s="79"/>
      <c r="L148" s="79"/>
    </row>
    <row r="149" spans="2:14" ht="15" thickBot="1" x14ac:dyDescent="0.25">
      <c r="B149" s="227" t="s">
        <v>0</v>
      </c>
      <c r="C149" s="228"/>
      <c r="D149" s="80"/>
      <c r="E149" s="81"/>
      <c r="F149" s="80"/>
      <c r="G149" s="81"/>
      <c r="H149" s="81"/>
      <c r="I149" s="81"/>
      <c r="J149" s="81"/>
      <c r="K149" s="81"/>
      <c r="L149" s="81"/>
    </row>
    <row r="150" spans="2:14" ht="15" thickBot="1" x14ac:dyDescent="0.25">
      <c r="B150" s="191" t="s">
        <v>1</v>
      </c>
      <c r="C150" s="192"/>
      <c r="D150" s="192"/>
      <c r="E150" s="192"/>
      <c r="F150" s="192"/>
      <c r="G150" s="192"/>
      <c r="H150" s="192"/>
      <c r="I150" s="192"/>
      <c r="J150" s="192"/>
      <c r="K150" s="192"/>
      <c r="L150" s="193"/>
    </row>
    <row r="151" spans="2:14" ht="73.5" customHeight="1" x14ac:dyDescent="0.2">
      <c r="B151" s="180" t="s">
        <v>2</v>
      </c>
      <c r="C151" s="182" t="s">
        <v>3</v>
      </c>
      <c r="D151" s="182"/>
      <c r="E151" s="182" t="s">
        <v>4</v>
      </c>
      <c r="F151" s="182"/>
      <c r="G151" s="183" t="s">
        <v>5</v>
      </c>
      <c r="H151" s="183" t="s">
        <v>6</v>
      </c>
      <c r="I151" s="183" t="s">
        <v>7</v>
      </c>
      <c r="J151" s="183" t="s">
        <v>8</v>
      </c>
      <c r="K151" s="183" t="s">
        <v>9</v>
      </c>
      <c r="L151" s="185" t="s">
        <v>10</v>
      </c>
    </row>
    <row r="152" spans="2:14" ht="15" thickBot="1" x14ac:dyDescent="0.25">
      <c r="B152" s="181"/>
      <c r="C152" s="112" t="s">
        <v>11</v>
      </c>
      <c r="D152" s="112" t="s">
        <v>12</v>
      </c>
      <c r="E152" s="112" t="s">
        <v>13</v>
      </c>
      <c r="F152" s="112" t="s">
        <v>12</v>
      </c>
      <c r="G152" s="195"/>
      <c r="H152" s="195"/>
      <c r="I152" s="195"/>
      <c r="J152" s="195"/>
      <c r="K152" s="195"/>
      <c r="L152" s="196"/>
    </row>
    <row r="153" spans="2:14" x14ac:dyDescent="0.2">
      <c r="B153" s="96">
        <v>1</v>
      </c>
      <c r="C153" s="37" t="s">
        <v>105</v>
      </c>
      <c r="D153" s="58">
        <v>0.3888888888888889</v>
      </c>
      <c r="E153" s="37" t="s">
        <v>105</v>
      </c>
      <c r="F153" s="58">
        <v>0.39097222222222222</v>
      </c>
      <c r="G153" s="38">
        <v>3</v>
      </c>
      <c r="H153" s="38" t="s">
        <v>51</v>
      </c>
      <c r="I153" s="38" t="s">
        <v>61</v>
      </c>
      <c r="J153" s="38" t="s">
        <v>72</v>
      </c>
      <c r="K153" s="105">
        <v>203.49499999999998</v>
      </c>
      <c r="L153" s="40">
        <v>0.42394791666666659</v>
      </c>
    </row>
    <row r="154" spans="2:14" x14ac:dyDescent="0.2">
      <c r="B154" s="36">
        <v>2</v>
      </c>
      <c r="C154" s="37" t="s">
        <v>106</v>
      </c>
      <c r="D154" s="58">
        <v>0.56736111111111109</v>
      </c>
      <c r="E154" s="37" t="s">
        <v>106</v>
      </c>
      <c r="F154" s="58">
        <v>0.59166666666666667</v>
      </c>
      <c r="G154" s="38">
        <v>35</v>
      </c>
      <c r="H154" s="38" t="s">
        <v>51</v>
      </c>
      <c r="I154" s="38" t="s">
        <v>55</v>
      </c>
      <c r="J154" s="38" t="s">
        <v>65</v>
      </c>
      <c r="K154" s="105">
        <v>18.483000000000001</v>
      </c>
      <c r="L154" s="40">
        <v>0.44923958333333336</v>
      </c>
      <c r="M154" s="89"/>
      <c r="N154" s="89"/>
    </row>
    <row r="155" spans="2:14" x14ac:dyDescent="0.2">
      <c r="B155" s="36">
        <v>3</v>
      </c>
      <c r="C155" s="59">
        <v>43299</v>
      </c>
      <c r="D155" s="51">
        <v>0.33194444444444443</v>
      </c>
      <c r="E155" s="59">
        <v>43299</v>
      </c>
      <c r="F155" s="51">
        <v>0.4548611111111111</v>
      </c>
      <c r="G155" s="52">
        <v>177</v>
      </c>
      <c r="H155" s="38" t="s">
        <v>107</v>
      </c>
      <c r="I155" s="38" t="s">
        <v>84</v>
      </c>
      <c r="J155" s="52" t="s">
        <v>52</v>
      </c>
      <c r="K155" s="53">
        <v>23.833428571428573</v>
      </c>
      <c r="L155" s="73">
        <v>2.9295255952380952</v>
      </c>
    </row>
    <row r="156" spans="2:14" x14ac:dyDescent="0.2">
      <c r="B156" s="36">
        <v>4</v>
      </c>
      <c r="C156" s="59">
        <v>43299</v>
      </c>
      <c r="D156" s="51">
        <v>0.34791666666666665</v>
      </c>
      <c r="E156" s="59">
        <v>43299</v>
      </c>
      <c r="F156" s="51">
        <v>0.42430555555555555</v>
      </c>
      <c r="G156" s="52">
        <v>110</v>
      </c>
      <c r="H156" s="38" t="s">
        <v>107</v>
      </c>
      <c r="I156" s="38" t="s">
        <v>84</v>
      </c>
      <c r="J156" s="52" t="s">
        <v>109</v>
      </c>
      <c r="K156" s="53">
        <v>10.474</v>
      </c>
      <c r="L156" s="73">
        <v>0.80009722222222235</v>
      </c>
    </row>
    <row r="157" spans="2:14" x14ac:dyDescent="0.2">
      <c r="B157" s="36">
        <v>5</v>
      </c>
      <c r="C157" s="104">
        <v>43301</v>
      </c>
      <c r="D157" s="58">
        <v>0.97777777777777775</v>
      </c>
      <c r="E157" s="104">
        <v>43301</v>
      </c>
      <c r="F157" s="58">
        <v>0.98125000000000007</v>
      </c>
      <c r="G157" s="38">
        <v>5</v>
      </c>
      <c r="H157" s="38" t="s">
        <v>51</v>
      </c>
      <c r="I157" s="38" t="s">
        <v>55</v>
      </c>
      <c r="J157" s="38" t="s">
        <v>73</v>
      </c>
      <c r="K157" s="105">
        <v>436.05485714285714</v>
      </c>
      <c r="L157" s="40">
        <v>1.5140793650793649</v>
      </c>
    </row>
    <row r="158" spans="2:14" x14ac:dyDescent="0.2">
      <c r="B158" s="36">
        <v>6</v>
      </c>
      <c r="C158" s="104">
        <v>43301</v>
      </c>
      <c r="D158" s="58">
        <v>0.9868055555555556</v>
      </c>
      <c r="E158" s="104">
        <v>43301</v>
      </c>
      <c r="F158" s="58">
        <v>0.99236111111111114</v>
      </c>
      <c r="G158" s="38">
        <v>8</v>
      </c>
      <c r="H158" s="38" t="s">
        <v>51</v>
      </c>
      <c r="I158" s="38" t="s">
        <v>55</v>
      </c>
      <c r="J158" s="38" t="s">
        <v>73</v>
      </c>
      <c r="K158" s="105">
        <v>436.05485714285714</v>
      </c>
      <c r="L158" s="40">
        <v>2.4225269841269843</v>
      </c>
    </row>
    <row r="159" spans="2:14" x14ac:dyDescent="0.2">
      <c r="B159" s="36">
        <v>7</v>
      </c>
      <c r="C159" s="37" t="s">
        <v>108</v>
      </c>
      <c r="D159" s="58">
        <v>0.47569444444444442</v>
      </c>
      <c r="E159" s="37" t="s">
        <v>108</v>
      </c>
      <c r="F159" s="58">
        <v>0.49791666666666662</v>
      </c>
      <c r="G159" s="38">
        <v>32</v>
      </c>
      <c r="H159" s="38" t="s">
        <v>51</v>
      </c>
      <c r="I159" s="38" t="s">
        <v>55</v>
      </c>
      <c r="J159" s="38" t="s">
        <v>74</v>
      </c>
      <c r="K159" s="105">
        <v>456.06014285714281</v>
      </c>
      <c r="L159" s="40">
        <v>10.13466984126984</v>
      </c>
    </row>
    <row r="160" spans="2:14" x14ac:dyDescent="0.2">
      <c r="B160" s="36">
        <v>8</v>
      </c>
      <c r="C160" s="37" t="s">
        <v>108</v>
      </c>
      <c r="D160" s="58">
        <v>0.53402777777777777</v>
      </c>
      <c r="E160" s="37" t="s">
        <v>108</v>
      </c>
      <c r="F160" s="58">
        <v>0.5708333333333333</v>
      </c>
      <c r="G160" s="38">
        <v>53</v>
      </c>
      <c r="H160" s="38" t="s">
        <v>51</v>
      </c>
      <c r="I160" s="38" t="s">
        <v>55</v>
      </c>
      <c r="J160" s="38" t="s">
        <v>65</v>
      </c>
      <c r="K160" s="105">
        <v>18.554571428571428</v>
      </c>
      <c r="L160" s="40">
        <v>0.68291130952380952</v>
      </c>
    </row>
    <row r="161" spans="2:12" ht="15" thickBot="1" x14ac:dyDescent="0.25">
      <c r="B161" s="36">
        <v>9</v>
      </c>
      <c r="C161" s="104">
        <v>43311</v>
      </c>
      <c r="D161" s="58">
        <v>0.58958333333333335</v>
      </c>
      <c r="E161" s="104">
        <v>43311</v>
      </c>
      <c r="F161" s="58">
        <v>0.62708333333333333</v>
      </c>
      <c r="G161" s="38">
        <v>54</v>
      </c>
      <c r="H161" s="38" t="s">
        <v>51</v>
      </c>
      <c r="I161" s="38" t="s">
        <v>55</v>
      </c>
      <c r="J161" s="38" t="s">
        <v>65</v>
      </c>
      <c r="K161" s="105">
        <v>18.554571428571428</v>
      </c>
      <c r="L161" s="40">
        <v>0.69579642857142854</v>
      </c>
    </row>
    <row r="162" spans="2:12" x14ac:dyDescent="0.2">
      <c r="B162" s="197" t="s">
        <v>14</v>
      </c>
      <c r="C162" s="198"/>
      <c r="D162" s="198"/>
      <c r="E162" s="198"/>
      <c r="F162" s="212"/>
      <c r="G162" s="106">
        <f>SUM(G153:G161)</f>
        <v>477</v>
      </c>
      <c r="H162" s="212" t="s">
        <v>15</v>
      </c>
      <c r="I162" s="210"/>
      <c r="J162" s="210"/>
      <c r="K162" s="210"/>
      <c r="L162" s="118">
        <f>SUM(L153:L161)</f>
        <v>20.052794246031745</v>
      </c>
    </row>
    <row r="163" spans="2:12" ht="15" thickBot="1" x14ac:dyDescent="0.25">
      <c r="B163" s="225" t="s">
        <v>16</v>
      </c>
      <c r="C163" s="226"/>
      <c r="D163" s="226"/>
      <c r="E163" s="226"/>
      <c r="F163" s="213"/>
      <c r="G163" s="119">
        <f>G144+G162</f>
        <v>4786</v>
      </c>
      <c r="H163" s="213" t="s">
        <v>17</v>
      </c>
      <c r="I163" s="214"/>
      <c r="J163" s="214"/>
      <c r="K163" s="214"/>
      <c r="L163" s="120">
        <f>L144+L162</f>
        <v>283.1662842261905</v>
      </c>
    </row>
    <row r="164" spans="2:12" ht="15" thickBot="1" x14ac:dyDescent="0.25">
      <c r="B164" s="110"/>
      <c r="C164" s="90"/>
      <c r="D164" s="90"/>
      <c r="E164" s="90"/>
      <c r="F164" s="90"/>
      <c r="G164" s="87"/>
      <c r="H164" s="90"/>
      <c r="I164" s="90"/>
      <c r="J164" s="90"/>
      <c r="K164" s="90"/>
      <c r="L164" s="131"/>
    </row>
    <row r="165" spans="2:12" x14ac:dyDescent="0.2">
      <c r="B165" s="215" t="s">
        <v>45</v>
      </c>
      <c r="C165" s="216"/>
      <c r="D165" s="216"/>
      <c r="E165" s="216"/>
      <c r="F165" s="216"/>
      <c r="G165" s="216"/>
      <c r="H165" s="216"/>
      <c r="I165" s="216"/>
      <c r="J165" s="216"/>
      <c r="K165" s="216"/>
      <c r="L165" s="217"/>
    </row>
    <row r="166" spans="2:12" ht="15" thickBot="1" x14ac:dyDescent="0.25">
      <c r="B166" s="218"/>
      <c r="C166" s="219"/>
      <c r="D166" s="219"/>
      <c r="E166" s="219"/>
      <c r="F166" s="219"/>
      <c r="G166" s="219"/>
      <c r="H166" s="219"/>
      <c r="I166" s="219"/>
      <c r="J166" s="219"/>
      <c r="K166" s="219"/>
      <c r="L166" s="220"/>
    </row>
    <row r="167" spans="2:12" ht="15.75" thickBot="1" x14ac:dyDescent="0.25">
      <c r="B167" s="82"/>
      <c r="C167" s="91"/>
      <c r="D167" s="79"/>
      <c r="E167" s="79"/>
      <c r="F167" s="79"/>
      <c r="G167" s="79"/>
      <c r="H167" s="79"/>
      <c r="I167" s="79"/>
      <c r="J167" s="79"/>
      <c r="K167" s="79"/>
      <c r="L167" s="79"/>
    </row>
    <row r="168" spans="2:12" ht="15" thickBot="1" x14ac:dyDescent="0.25">
      <c r="B168" s="227" t="s">
        <v>0</v>
      </c>
      <c r="C168" s="228"/>
      <c r="D168" s="80"/>
      <c r="E168" s="81"/>
      <c r="F168" s="80"/>
      <c r="G168" s="81"/>
      <c r="H168" s="81"/>
      <c r="I168" s="81"/>
      <c r="J168" s="81"/>
      <c r="K168" s="81"/>
      <c r="L168" s="81"/>
    </row>
    <row r="169" spans="2:12" ht="15" thickBot="1" x14ac:dyDescent="0.25">
      <c r="B169" s="191" t="s">
        <v>1</v>
      </c>
      <c r="C169" s="192"/>
      <c r="D169" s="192"/>
      <c r="E169" s="192"/>
      <c r="F169" s="192"/>
      <c r="G169" s="192"/>
      <c r="H169" s="192"/>
      <c r="I169" s="192"/>
      <c r="J169" s="192"/>
      <c r="K169" s="192"/>
      <c r="L169" s="193"/>
    </row>
    <row r="170" spans="2:12" ht="73.5" customHeight="1" x14ac:dyDescent="0.2">
      <c r="B170" s="221" t="s">
        <v>2</v>
      </c>
      <c r="C170" s="222" t="s">
        <v>3</v>
      </c>
      <c r="D170" s="222"/>
      <c r="E170" s="222" t="s">
        <v>4</v>
      </c>
      <c r="F170" s="222"/>
      <c r="G170" s="223" t="s">
        <v>5</v>
      </c>
      <c r="H170" s="223" t="s">
        <v>6</v>
      </c>
      <c r="I170" s="223" t="s">
        <v>7</v>
      </c>
      <c r="J170" s="223" t="s">
        <v>8</v>
      </c>
      <c r="K170" s="223" t="s">
        <v>9</v>
      </c>
      <c r="L170" s="224" t="s">
        <v>10</v>
      </c>
    </row>
    <row r="171" spans="2:12" ht="15" thickBot="1" x14ac:dyDescent="0.25">
      <c r="B171" s="181"/>
      <c r="C171" s="112" t="s">
        <v>11</v>
      </c>
      <c r="D171" s="112" t="s">
        <v>12</v>
      </c>
      <c r="E171" s="112" t="s">
        <v>13</v>
      </c>
      <c r="F171" s="112" t="s">
        <v>12</v>
      </c>
      <c r="G171" s="195"/>
      <c r="H171" s="195"/>
      <c r="I171" s="195"/>
      <c r="J171" s="195"/>
      <c r="K171" s="195"/>
      <c r="L171" s="196"/>
    </row>
    <row r="172" spans="2:12" x14ac:dyDescent="0.2">
      <c r="B172" s="132">
        <v>1</v>
      </c>
      <c r="C172" s="96" t="s">
        <v>110</v>
      </c>
      <c r="D172" s="101">
        <v>0.79722222222222217</v>
      </c>
      <c r="E172" s="97" t="s">
        <v>110</v>
      </c>
      <c r="F172" s="101">
        <v>0.80138888888888893</v>
      </c>
      <c r="G172" s="97">
        <v>6</v>
      </c>
      <c r="H172" s="97" t="s">
        <v>51</v>
      </c>
      <c r="I172" s="97" t="s">
        <v>55</v>
      </c>
      <c r="J172" s="97" t="s">
        <v>73</v>
      </c>
      <c r="K172" s="102">
        <v>484.71257142857098</v>
      </c>
      <c r="L172" s="103">
        <v>2.0196357142857142</v>
      </c>
    </row>
    <row r="173" spans="2:12" x14ac:dyDescent="0.2">
      <c r="B173" s="98">
        <v>2</v>
      </c>
      <c r="C173" s="36" t="s">
        <v>111</v>
      </c>
      <c r="D173" s="58">
        <v>0.57708333333333328</v>
      </c>
      <c r="E173" s="38" t="s">
        <v>111</v>
      </c>
      <c r="F173" s="58">
        <v>0.5805555555555556</v>
      </c>
      <c r="G173" s="38">
        <v>5</v>
      </c>
      <c r="H173" s="38" t="s">
        <v>51</v>
      </c>
      <c r="I173" s="38" t="s">
        <v>55</v>
      </c>
      <c r="J173" s="38" t="s">
        <v>112</v>
      </c>
      <c r="K173" s="105">
        <v>465.98857142857145</v>
      </c>
      <c r="L173" s="40">
        <v>1.6180158730158729</v>
      </c>
    </row>
    <row r="174" spans="2:12" x14ac:dyDescent="0.2">
      <c r="B174" s="98">
        <v>3</v>
      </c>
      <c r="C174" s="74" t="s">
        <v>118</v>
      </c>
      <c r="D174" s="51">
        <v>0.77569444444444446</v>
      </c>
      <c r="E174" s="52" t="s">
        <v>118</v>
      </c>
      <c r="F174" s="51">
        <v>0.84444444444444444</v>
      </c>
      <c r="G174" s="52">
        <v>99</v>
      </c>
      <c r="H174" s="38" t="s">
        <v>51</v>
      </c>
      <c r="I174" s="38" t="s">
        <v>55</v>
      </c>
      <c r="J174" s="38" t="s">
        <v>53</v>
      </c>
      <c r="K174" s="53">
        <v>9.6087142857142851</v>
      </c>
      <c r="L174" s="73">
        <v>0.66059910714285719</v>
      </c>
    </row>
    <row r="175" spans="2:12" x14ac:dyDescent="0.2">
      <c r="B175" s="98">
        <v>4</v>
      </c>
      <c r="C175" s="74" t="s">
        <v>114</v>
      </c>
      <c r="D175" s="51">
        <v>0.87152777777777779</v>
      </c>
      <c r="E175" s="52" t="s">
        <v>114</v>
      </c>
      <c r="F175" s="51">
        <v>0.87430555555555556</v>
      </c>
      <c r="G175" s="52">
        <v>4</v>
      </c>
      <c r="H175" s="38" t="s">
        <v>51</v>
      </c>
      <c r="I175" s="38" t="s">
        <v>55</v>
      </c>
      <c r="J175" s="38" t="s">
        <v>73</v>
      </c>
      <c r="K175" s="72">
        <v>484.71257142857138</v>
      </c>
      <c r="L175" s="73">
        <v>1.3464238095238095</v>
      </c>
    </row>
    <row r="176" spans="2:12" x14ac:dyDescent="0.2">
      <c r="B176" s="98">
        <v>5</v>
      </c>
      <c r="C176" s="36" t="s">
        <v>113</v>
      </c>
      <c r="D176" s="58">
        <v>0.54305555555555551</v>
      </c>
      <c r="E176" s="38" t="s">
        <v>113</v>
      </c>
      <c r="F176" s="58">
        <v>0.57013888888888886</v>
      </c>
      <c r="G176" s="38">
        <v>39</v>
      </c>
      <c r="H176" s="38" t="s">
        <v>51</v>
      </c>
      <c r="I176" s="38" t="s">
        <v>55</v>
      </c>
      <c r="J176" s="38" t="s">
        <v>65</v>
      </c>
      <c r="K176" s="105">
        <v>19.545142857142856</v>
      </c>
      <c r="L176" s="40">
        <v>0.52934761904761907</v>
      </c>
    </row>
    <row r="177" spans="2:12" x14ac:dyDescent="0.2">
      <c r="B177" s="98">
        <v>6</v>
      </c>
      <c r="C177" s="133" t="s">
        <v>115</v>
      </c>
      <c r="D177" s="58">
        <v>0.66597222222222219</v>
      </c>
      <c r="E177" s="134">
        <v>43322</v>
      </c>
      <c r="F177" s="58">
        <v>0.67013888888888884</v>
      </c>
      <c r="G177" s="38">
        <v>6</v>
      </c>
      <c r="H177" s="38" t="s">
        <v>51</v>
      </c>
      <c r="I177" s="38" t="s">
        <v>55</v>
      </c>
      <c r="J177" s="38" t="s">
        <v>82</v>
      </c>
      <c r="K177" s="105">
        <v>234.09428571428572</v>
      </c>
      <c r="L177" s="40">
        <v>0.97539285714285717</v>
      </c>
    </row>
    <row r="178" spans="2:12" x14ac:dyDescent="0.2">
      <c r="B178" s="98">
        <v>7</v>
      </c>
      <c r="C178" s="36" t="s">
        <v>116</v>
      </c>
      <c r="D178" s="58">
        <v>0.65347222222222223</v>
      </c>
      <c r="E178" s="38" t="s">
        <v>116</v>
      </c>
      <c r="F178" s="58">
        <v>0.65555555555555556</v>
      </c>
      <c r="G178" s="38">
        <v>3</v>
      </c>
      <c r="H178" s="38" t="s">
        <v>51</v>
      </c>
      <c r="I178" s="38" t="s">
        <v>55</v>
      </c>
      <c r="J178" s="38" t="s">
        <v>73</v>
      </c>
      <c r="K178" s="105">
        <v>484.71257142857138</v>
      </c>
      <c r="L178" s="40">
        <v>1.0098178571428571</v>
      </c>
    </row>
    <row r="179" spans="2:12" x14ac:dyDescent="0.2">
      <c r="B179" s="98">
        <v>8</v>
      </c>
      <c r="C179" s="133">
        <v>43329</v>
      </c>
      <c r="D179" s="58">
        <v>0.20902777777777778</v>
      </c>
      <c r="E179" s="134">
        <v>43329</v>
      </c>
      <c r="F179" s="58">
        <v>0.26041666666666669</v>
      </c>
      <c r="G179" s="38">
        <v>74</v>
      </c>
      <c r="H179" s="38" t="s">
        <v>51</v>
      </c>
      <c r="I179" s="38" t="s">
        <v>55</v>
      </c>
      <c r="J179" s="38" t="s">
        <v>72</v>
      </c>
      <c r="K179" s="105">
        <v>234.09457142857144</v>
      </c>
      <c r="L179" s="40">
        <v>12.029859920634921</v>
      </c>
    </row>
    <row r="180" spans="2:12" x14ac:dyDescent="0.2">
      <c r="B180" s="98">
        <v>9</v>
      </c>
      <c r="C180" s="36" t="s">
        <v>117</v>
      </c>
      <c r="D180" s="58">
        <v>0.6743055555555556</v>
      </c>
      <c r="E180" s="38" t="s">
        <v>117</v>
      </c>
      <c r="F180" s="58">
        <v>0.68263888888888891</v>
      </c>
      <c r="G180" s="38">
        <v>12</v>
      </c>
      <c r="H180" s="38" t="s">
        <v>51</v>
      </c>
      <c r="I180" s="38" t="s">
        <v>55</v>
      </c>
      <c r="J180" s="38" t="s">
        <v>74</v>
      </c>
      <c r="K180" s="105">
        <v>34.156285714285715</v>
      </c>
      <c r="L180" s="40">
        <v>0.28463571428571427</v>
      </c>
    </row>
    <row r="181" spans="2:12" x14ac:dyDescent="0.2">
      <c r="B181" s="98">
        <v>10</v>
      </c>
      <c r="C181" s="36" t="s">
        <v>117</v>
      </c>
      <c r="D181" s="58">
        <v>0.68055555555555547</v>
      </c>
      <c r="E181" s="38" t="s">
        <v>117</v>
      </c>
      <c r="F181" s="58">
        <v>0.68402777777777779</v>
      </c>
      <c r="G181" s="38">
        <v>5</v>
      </c>
      <c r="H181" s="38" t="s">
        <v>51</v>
      </c>
      <c r="I181" s="38" t="s">
        <v>55</v>
      </c>
      <c r="J181" s="38" t="s">
        <v>73</v>
      </c>
      <c r="K181" s="105">
        <v>524.77957142857144</v>
      </c>
      <c r="L181" s="40">
        <v>1.8221512896825396</v>
      </c>
    </row>
    <row r="182" spans="2:12" ht="15" thickBot="1" x14ac:dyDescent="0.25">
      <c r="B182" s="98">
        <v>11</v>
      </c>
      <c r="C182" s="36" t="s">
        <v>117</v>
      </c>
      <c r="D182" s="58">
        <v>0.60486111111111118</v>
      </c>
      <c r="E182" s="38" t="s">
        <v>117</v>
      </c>
      <c r="F182" s="58">
        <v>0.73958333333333337</v>
      </c>
      <c r="G182" s="38">
        <v>194</v>
      </c>
      <c r="H182" s="38" t="s">
        <v>51</v>
      </c>
      <c r="I182" s="38" t="s">
        <v>55</v>
      </c>
      <c r="J182" s="38" t="s">
        <v>54</v>
      </c>
      <c r="K182" s="105">
        <v>45.685142857142864</v>
      </c>
      <c r="L182" s="40">
        <v>6.1548039682539688</v>
      </c>
    </row>
    <row r="183" spans="2:12" x14ac:dyDescent="0.2">
      <c r="B183" s="209" t="s">
        <v>14</v>
      </c>
      <c r="C183" s="210"/>
      <c r="D183" s="210"/>
      <c r="E183" s="210"/>
      <c r="F183" s="211"/>
      <c r="G183" s="135">
        <f>SUM(G172:G182)</f>
        <v>447</v>
      </c>
      <c r="H183" s="212" t="s">
        <v>15</v>
      </c>
      <c r="I183" s="210"/>
      <c r="J183" s="210"/>
      <c r="K183" s="210"/>
      <c r="L183" s="118">
        <f>SUM(L172:L182)</f>
        <v>28.45068373015873</v>
      </c>
    </row>
    <row r="184" spans="2:12" ht="15" thickBot="1" x14ac:dyDescent="0.25">
      <c r="B184" s="200" t="s">
        <v>16</v>
      </c>
      <c r="C184" s="201"/>
      <c r="D184" s="201"/>
      <c r="E184" s="201"/>
      <c r="F184" s="202"/>
      <c r="G184" s="136">
        <f>G163+G183</f>
        <v>5233</v>
      </c>
      <c r="H184" s="213" t="s">
        <v>17</v>
      </c>
      <c r="I184" s="214"/>
      <c r="J184" s="214"/>
      <c r="K184" s="214"/>
      <c r="L184" s="120">
        <f>L163+L183</f>
        <v>311.61696795634924</v>
      </c>
    </row>
    <row r="185" spans="2:12" ht="15" thickBot="1" x14ac:dyDescent="0.25">
      <c r="B185" s="110"/>
      <c r="C185" s="90"/>
      <c r="D185" s="90"/>
      <c r="E185" s="90"/>
      <c r="F185" s="90"/>
      <c r="G185" s="87"/>
      <c r="H185" s="90"/>
      <c r="I185" s="90"/>
      <c r="J185" s="90"/>
      <c r="K185" s="90"/>
      <c r="L185" s="111"/>
    </row>
    <row r="186" spans="2:12" x14ac:dyDescent="0.2">
      <c r="B186" s="215" t="s">
        <v>46</v>
      </c>
      <c r="C186" s="216"/>
      <c r="D186" s="216"/>
      <c r="E186" s="216"/>
      <c r="F186" s="216"/>
      <c r="G186" s="216"/>
      <c r="H186" s="216"/>
      <c r="I186" s="216"/>
      <c r="J186" s="216"/>
      <c r="K186" s="216"/>
      <c r="L186" s="217"/>
    </row>
    <row r="187" spans="2:12" ht="15" thickBot="1" x14ac:dyDescent="0.25">
      <c r="B187" s="218"/>
      <c r="C187" s="219"/>
      <c r="D187" s="219"/>
      <c r="E187" s="219"/>
      <c r="F187" s="219"/>
      <c r="G187" s="219"/>
      <c r="H187" s="219"/>
      <c r="I187" s="219"/>
      <c r="J187" s="219"/>
      <c r="K187" s="219"/>
      <c r="L187" s="220"/>
    </row>
    <row r="188" spans="2:12" ht="15.75" thickBot="1" x14ac:dyDescent="0.25">
      <c r="B188" s="82"/>
      <c r="C188" s="91"/>
      <c r="D188" s="79"/>
      <c r="E188" s="79"/>
      <c r="F188" s="79"/>
      <c r="G188" s="79"/>
      <c r="H188" s="79"/>
      <c r="I188" s="79"/>
      <c r="J188" s="79"/>
      <c r="K188" s="79"/>
      <c r="L188" s="79"/>
    </row>
    <row r="189" spans="2:12" ht="15" thickBot="1" x14ac:dyDescent="0.25">
      <c r="B189" s="137" t="s">
        <v>0</v>
      </c>
      <c r="C189" s="138"/>
      <c r="D189" s="80"/>
      <c r="E189" s="81"/>
      <c r="F189" s="80"/>
      <c r="G189" s="81"/>
      <c r="H189" s="81"/>
      <c r="I189" s="81"/>
      <c r="J189" s="81"/>
      <c r="K189" s="81"/>
      <c r="L189" s="81"/>
    </row>
    <row r="190" spans="2:12" ht="15" thickBot="1" x14ac:dyDescent="0.25">
      <c r="B190" s="139" t="s">
        <v>1</v>
      </c>
      <c r="C190" s="140"/>
      <c r="D190" s="140"/>
      <c r="E190" s="140"/>
      <c r="F190" s="140"/>
      <c r="G190" s="140"/>
      <c r="H190" s="140"/>
      <c r="I190" s="140"/>
      <c r="J190" s="140"/>
      <c r="K190" s="140"/>
      <c r="L190" s="141"/>
    </row>
    <row r="191" spans="2:12" ht="73.5" customHeight="1" x14ac:dyDescent="0.2">
      <c r="B191" s="221" t="s">
        <v>2</v>
      </c>
      <c r="C191" s="222" t="s">
        <v>3</v>
      </c>
      <c r="D191" s="222"/>
      <c r="E191" s="222" t="s">
        <v>4</v>
      </c>
      <c r="F191" s="222"/>
      <c r="G191" s="223" t="s">
        <v>5</v>
      </c>
      <c r="H191" s="223" t="s">
        <v>6</v>
      </c>
      <c r="I191" s="223" t="s">
        <v>7</v>
      </c>
      <c r="J191" s="223" t="s">
        <v>8</v>
      </c>
      <c r="K191" s="223" t="s">
        <v>9</v>
      </c>
      <c r="L191" s="224" t="s">
        <v>10</v>
      </c>
    </row>
    <row r="192" spans="2:12" ht="15" thickBot="1" x14ac:dyDescent="0.25">
      <c r="B192" s="194"/>
      <c r="C192" s="112" t="s">
        <v>11</v>
      </c>
      <c r="D192" s="112" t="s">
        <v>12</v>
      </c>
      <c r="E192" s="112" t="s">
        <v>13</v>
      </c>
      <c r="F192" s="99" t="s">
        <v>12</v>
      </c>
      <c r="G192" s="184"/>
      <c r="H192" s="184"/>
      <c r="I192" s="184"/>
      <c r="J192" s="184"/>
      <c r="K192" s="184"/>
      <c r="L192" s="186"/>
    </row>
    <row r="193" spans="2:12" x14ac:dyDescent="0.2">
      <c r="B193" s="36">
        <v>1</v>
      </c>
      <c r="C193" s="38" t="s">
        <v>120</v>
      </c>
      <c r="D193" s="58">
        <v>0.60069444444444442</v>
      </c>
      <c r="E193" s="38" t="s">
        <v>120</v>
      </c>
      <c r="F193" s="101">
        <v>0.62291666666666667</v>
      </c>
      <c r="G193" s="97">
        <v>32</v>
      </c>
      <c r="H193" s="38" t="s">
        <v>51</v>
      </c>
      <c r="I193" s="38" t="s">
        <v>55</v>
      </c>
      <c r="J193" s="97" t="s">
        <v>121</v>
      </c>
      <c r="K193" s="102">
        <v>319.5518571428571</v>
      </c>
      <c r="L193" s="103">
        <v>7.1011523809523807</v>
      </c>
    </row>
    <row r="194" spans="2:12" x14ac:dyDescent="0.2">
      <c r="B194" s="36">
        <v>2</v>
      </c>
      <c r="C194" s="38" t="s">
        <v>124</v>
      </c>
      <c r="D194" s="51">
        <v>0.3354166666666667</v>
      </c>
      <c r="E194" s="38" t="s">
        <v>124</v>
      </c>
      <c r="F194" s="51">
        <v>0.42986111111111108</v>
      </c>
      <c r="G194" s="52">
        <v>136</v>
      </c>
      <c r="H194" s="38" t="s">
        <v>66</v>
      </c>
      <c r="I194" s="38" t="s">
        <v>84</v>
      </c>
      <c r="J194" s="52" t="s">
        <v>52</v>
      </c>
      <c r="K194" s="53">
        <v>19.222714285714289</v>
      </c>
      <c r="L194" s="73">
        <v>1.8154785714285717</v>
      </c>
    </row>
    <row r="195" spans="2:12" x14ac:dyDescent="0.2">
      <c r="B195" s="36">
        <v>3</v>
      </c>
      <c r="C195" s="38" t="s">
        <v>124</v>
      </c>
      <c r="D195" s="51">
        <v>0.34027777777777773</v>
      </c>
      <c r="E195" s="38" t="s">
        <v>124</v>
      </c>
      <c r="F195" s="51">
        <v>0.43055555555555558</v>
      </c>
      <c r="G195" s="52">
        <v>130</v>
      </c>
      <c r="H195" s="38" t="s">
        <v>66</v>
      </c>
      <c r="I195" s="38" t="s">
        <v>84</v>
      </c>
      <c r="J195" s="52" t="s">
        <v>53</v>
      </c>
      <c r="K195" s="53">
        <v>8.3187142857142859</v>
      </c>
      <c r="L195" s="73">
        <v>0.75099503968253967</v>
      </c>
    </row>
    <row r="196" spans="2:12" x14ac:dyDescent="0.2">
      <c r="B196" s="36">
        <v>4</v>
      </c>
      <c r="C196" s="38" t="s">
        <v>122</v>
      </c>
      <c r="D196" s="58">
        <v>0.85625000000000007</v>
      </c>
      <c r="E196" s="38" t="s">
        <v>122</v>
      </c>
      <c r="F196" s="142">
        <v>0.85833333333333339</v>
      </c>
      <c r="G196" s="143">
        <v>3</v>
      </c>
      <c r="H196" s="143" t="s">
        <v>51</v>
      </c>
      <c r="I196" s="143" t="s">
        <v>61</v>
      </c>
      <c r="J196" s="143" t="s">
        <v>73</v>
      </c>
      <c r="K196" s="144">
        <v>337.3692857142857</v>
      </c>
      <c r="L196" s="145">
        <v>0.70285267857142852</v>
      </c>
    </row>
    <row r="197" spans="2:12" x14ac:dyDescent="0.2">
      <c r="B197" s="36">
        <v>5</v>
      </c>
      <c r="C197" s="52" t="s">
        <v>122</v>
      </c>
      <c r="D197" s="51">
        <v>0.66319444444444442</v>
      </c>
      <c r="E197" s="52" t="s">
        <v>122</v>
      </c>
      <c r="F197" s="51">
        <v>0.66666666666666663</v>
      </c>
      <c r="G197" s="52">
        <v>5</v>
      </c>
      <c r="H197" s="38" t="s">
        <v>51</v>
      </c>
      <c r="I197" s="38" t="s">
        <v>55</v>
      </c>
      <c r="J197" s="52" t="s">
        <v>65</v>
      </c>
      <c r="K197" s="53">
        <v>17.536571428571428</v>
      </c>
      <c r="L197" s="73">
        <v>6.0890873015873009E-2</v>
      </c>
    </row>
    <row r="198" spans="2:12" x14ac:dyDescent="0.2">
      <c r="B198" s="36">
        <v>6</v>
      </c>
      <c r="C198" s="75">
        <v>43353</v>
      </c>
      <c r="D198" s="51">
        <v>0.97291666666666676</v>
      </c>
      <c r="E198" s="134">
        <v>43354</v>
      </c>
      <c r="F198" s="51">
        <v>1.6666666666666666E-2</v>
      </c>
      <c r="G198" s="52">
        <v>63</v>
      </c>
      <c r="H198" s="143" t="s">
        <v>51</v>
      </c>
      <c r="I198" s="143" t="s">
        <v>61</v>
      </c>
      <c r="J198" s="52" t="s">
        <v>59</v>
      </c>
      <c r="K198" s="53">
        <v>248.35857142857142</v>
      </c>
      <c r="L198" s="73">
        <v>10.8656875</v>
      </c>
    </row>
    <row r="199" spans="2:12" ht="15" thickBot="1" x14ac:dyDescent="0.25">
      <c r="B199" s="36">
        <v>7</v>
      </c>
      <c r="C199" s="38" t="s">
        <v>123</v>
      </c>
      <c r="D199" s="58">
        <v>0.62222222222222223</v>
      </c>
      <c r="E199" s="38" t="s">
        <v>123</v>
      </c>
      <c r="F199" s="58">
        <v>0.62361111111111112</v>
      </c>
      <c r="G199" s="38">
        <v>2</v>
      </c>
      <c r="H199" s="38" t="s">
        <v>51</v>
      </c>
      <c r="I199" s="38" t="s">
        <v>61</v>
      </c>
      <c r="J199" s="38" t="s">
        <v>71</v>
      </c>
      <c r="K199" s="105">
        <v>194.29685714285716</v>
      </c>
      <c r="L199" s="40">
        <v>0.26985674603174609</v>
      </c>
    </row>
    <row r="200" spans="2:12" x14ac:dyDescent="0.2">
      <c r="B200" s="197" t="s">
        <v>14</v>
      </c>
      <c r="C200" s="198"/>
      <c r="D200" s="198"/>
      <c r="E200" s="198"/>
      <c r="F200" s="199"/>
      <c r="G200" s="135">
        <f>SUM(G193:G199)</f>
        <v>371</v>
      </c>
      <c r="H200" s="169" t="s">
        <v>15</v>
      </c>
      <c r="I200" s="167"/>
      <c r="J200" s="167"/>
      <c r="K200" s="167"/>
      <c r="L200" s="118">
        <f>SUM(L193:L199)</f>
        <v>21.566913789682541</v>
      </c>
    </row>
    <row r="201" spans="2:12" ht="15" thickBot="1" x14ac:dyDescent="0.25">
      <c r="B201" s="200" t="s">
        <v>16</v>
      </c>
      <c r="C201" s="201"/>
      <c r="D201" s="201"/>
      <c r="E201" s="201"/>
      <c r="F201" s="202"/>
      <c r="G201" s="136">
        <f>G184+G200</f>
        <v>5604</v>
      </c>
      <c r="H201" s="173" t="s">
        <v>17</v>
      </c>
      <c r="I201" s="171"/>
      <c r="J201" s="171"/>
      <c r="K201" s="171"/>
      <c r="L201" s="120">
        <f>L184+L200</f>
        <v>333.18388174603177</v>
      </c>
    </row>
    <row r="202" spans="2:12" ht="29.25" customHeight="1" thickBot="1" x14ac:dyDescent="0.25">
      <c r="B202" s="110"/>
      <c r="C202" s="90"/>
      <c r="D202" s="90"/>
      <c r="E202" s="90"/>
      <c r="F202" s="90"/>
      <c r="G202" s="87"/>
      <c r="H202" s="90"/>
      <c r="I202" s="90"/>
      <c r="J202" s="90"/>
      <c r="K202" s="90"/>
      <c r="L202" s="111"/>
    </row>
    <row r="203" spans="2:12" x14ac:dyDescent="0.2">
      <c r="B203" s="203" t="s">
        <v>47</v>
      </c>
      <c r="C203" s="204"/>
      <c r="D203" s="204"/>
      <c r="E203" s="204"/>
      <c r="F203" s="204"/>
      <c r="G203" s="204"/>
      <c r="H203" s="204"/>
      <c r="I203" s="204"/>
      <c r="J203" s="204"/>
      <c r="K203" s="204"/>
      <c r="L203" s="205"/>
    </row>
    <row r="204" spans="2:12" ht="15" thickBot="1" x14ac:dyDescent="0.25">
      <c r="B204" s="206"/>
      <c r="C204" s="207"/>
      <c r="D204" s="207"/>
      <c r="E204" s="207"/>
      <c r="F204" s="207"/>
      <c r="G204" s="207"/>
      <c r="H204" s="207"/>
      <c r="I204" s="207"/>
      <c r="J204" s="207"/>
      <c r="K204" s="207"/>
      <c r="L204" s="208"/>
    </row>
    <row r="205" spans="2:12" ht="5.25" customHeight="1" thickBot="1" x14ac:dyDescent="0.25">
      <c r="B205" s="83"/>
      <c r="C205" s="91"/>
      <c r="D205" s="79"/>
      <c r="E205" s="79"/>
      <c r="F205" s="79"/>
      <c r="G205" s="79"/>
      <c r="H205" s="79"/>
      <c r="I205" s="79"/>
      <c r="J205" s="79"/>
      <c r="K205" s="79"/>
      <c r="L205" s="84"/>
    </row>
    <row r="206" spans="2:12" ht="15" thickBot="1" x14ac:dyDescent="0.25">
      <c r="B206" s="137" t="s">
        <v>0</v>
      </c>
      <c r="C206" s="138"/>
      <c r="D206" s="80"/>
      <c r="E206" s="81"/>
      <c r="F206" s="80"/>
      <c r="G206" s="81"/>
      <c r="H206" s="81"/>
      <c r="I206" s="81"/>
      <c r="J206" s="81"/>
      <c r="K206" s="81"/>
      <c r="L206" s="85"/>
    </row>
    <row r="207" spans="2:12" ht="15" thickBot="1" x14ac:dyDescent="0.25">
      <c r="B207" s="139" t="s">
        <v>1</v>
      </c>
      <c r="C207" s="140"/>
      <c r="D207" s="140"/>
      <c r="E207" s="140"/>
      <c r="F207" s="140"/>
      <c r="G207" s="140"/>
      <c r="H207" s="140"/>
      <c r="I207" s="140"/>
      <c r="J207" s="140"/>
      <c r="K207" s="140"/>
      <c r="L207" s="141"/>
    </row>
    <row r="208" spans="2:12" ht="73.5" customHeight="1" x14ac:dyDescent="0.2">
      <c r="B208" s="180" t="s">
        <v>2</v>
      </c>
      <c r="C208" s="182" t="s">
        <v>3</v>
      </c>
      <c r="D208" s="182"/>
      <c r="E208" s="182" t="s">
        <v>4</v>
      </c>
      <c r="F208" s="182"/>
      <c r="G208" s="183" t="s">
        <v>5</v>
      </c>
      <c r="H208" s="183" t="s">
        <v>6</v>
      </c>
      <c r="I208" s="183" t="s">
        <v>7</v>
      </c>
      <c r="J208" s="183" t="s">
        <v>8</v>
      </c>
      <c r="K208" s="183" t="s">
        <v>9</v>
      </c>
      <c r="L208" s="185" t="s">
        <v>10</v>
      </c>
    </row>
    <row r="209" spans="2:18" ht="15" thickBot="1" x14ac:dyDescent="0.25">
      <c r="B209" s="181"/>
      <c r="C209" s="99" t="s">
        <v>11</v>
      </c>
      <c r="D209" s="99" t="s">
        <v>12</v>
      </c>
      <c r="E209" s="99" t="s">
        <v>13</v>
      </c>
      <c r="F209" s="99" t="s">
        <v>12</v>
      </c>
      <c r="G209" s="184"/>
      <c r="H209" s="184"/>
      <c r="I209" s="184"/>
      <c r="J209" s="184"/>
      <c r="K209" s="184"/>
      <c r="L209" s="186"/>
    </row>
    <row r="210" spans="2:18" x14ac:dyDescent="0.2">
      <c r="B210" s="96">
        <v>1</v>
      </c>
      <c r="C210" s="122" t="s">
        <v>119</v>
      </c>
      <c r="D210" s="101">
        <v>0.35833333333333334</v>
      </c>
      <c r="E210" s="97" t="s">
        <v>119</v>
      </c>
      <c r="F210" s="101">
        <v>0.36736111111111108</v>
      </c>
      <c r="G210" s="97">
        <v>13</v>
      </c>
      <c r="H210" s="38" t="s">
        <v>51</v>
      </c>
      <c r="I210" s="38" t="s">
        <v>55</v>
      </c>
      <c r="J210" s="97" t="s">
        <v>93</v>
      </c>
      <c r="K210" s="97">
        <v>500.10500000000002</v>
      </c>
      <c r="L210" s="103">
        <f>G210/1440*K210</f>
        <v>4.5148368055555554</v>
      </c>
    </row>
    <row r="211" spans="2:18" x14ac:dyDescent="0.2">
      <c r="B211" s="146">
        <v>2</v>
      </c>
      <c r="C211" s="38" t="s">
        <v>119</v>
      </c>
      <c r="D211" s="142">
        <v>0.36944444444444446</v>
      </c>
      <c r="E211" s="143" t="s">
        <v>119</v>
      </c>
      <c r="F211" s="142">
        <v>0.61249999999999993</v>
      </c>
      <c r="G211" s="143">
        <v>350</v>
      </c>
      <c r="H211" s="38" t="s">
        <v>51</v>
      </c>
      <c r="I211" s="38" t="s">
        <v>61</v>
      </c>
      <c r="J211" s="143" t="s">
        <v>93</v>
      </c>
      <c r="K211" s="143"/>
      <c r="L211" s="145">
        <v>104.01</v>
      </c>
      <c r="M211" s="89"/>
    </row>
    <row r="212" spans="2:18" x14ac:dyDescent="0.2">
      <c r="B212" s="36">
        <v>3</v>
      </c>
      <c r="C212" s="38" t="s">
        <v>119</v>
      </c>
      <c r="D212" s="58">
        <v>0.41180555555555554</v>
      </c>
      <c r="E212" s="143" t="s">
        <v>119</v>
      </c>
      <c r="F212" s="58">
        <v>0.42569444444444443</v>
      </c>
      <c r="G212" s="38">
        <v>20</v>
      </c>
      <c r="H212" s="38" t="s">
        <v>51</v>
      </c>
      <c r="I212" s="38" t="s">
        <v>55</v>
      </c>
      <c r="J212" s="38" t="s">
        <v>95</v>
      </c>
      <c r="K212" s="38">
        <v>235.875</v>
      </c>
      <c r="L212" s="40">
        <f>G212/1440*K212</f>
        <v>3.2760416666666665</v>
      </c>
    </row>
    <row r="213" spans="2:18" x14ac:dyDescent="0.2">
      <c r="B213" s="36">
        <v>4</v>
      </c>
      <c r="C213" s="38" t="s">
        <v>119</v>
      </c>
      <c r="D213" s="58">
        <v>0.44375000000000003</v>
      </c>
      <c r="E213" s="38" t="s">
        <v>119</v>
      </c>
      <c r="F213" s="58">
        <v>0.46249999999999997</v>
      </c>
      <c r="G213" s="38">
        <v>27</v>
      </c>
      <c r="H213" s="38" t="s">
        <v>51</v>
      </c>
      <c r="I213" s="38" t="s">
        <v>61</v>
      </c>
      <c r="J213" s="38" t="s">
        <v>95</v>
      </c>
      <c r="K213" s="38">
        <v>235.875</v>
      </c>
      <c r="L213" s="40">
        <f t="shared" ref="L213:L221" si="5">G213/1440*K213</f>
        <v>4.4226562500000002</v>
      </c>
    </row>
    <row r="214" spans="2:18" x14ac:dyDescent="0.2">
      <c r="B214" s="36">
        <v>5</v>
      </c>
      <c r="C214" s="38" t="s">
        <v>130</v>
      </c>
      <c r="D214" s="58">
        <v>0.7895833333333333</v>
      </c>
      <c r="E214" s="38" t="s">
        <v>130</v>
      </c>
      <c r="F214" s="58">
        <v>0.79027777777777775</v>
      </c>
      <c r="G214" s="38">
        <v>1</v>
      </c>
      <c r="H214" s="38" t="s">
        <v>51</v>
      </c>
      <c r="I214" s="38" t="s">
        <v>55</v>
      </c>
      <c r="J214" s="38" t="s">
        <v>53</v>
      </c>
      <c r="K214" s="38">
        <v>8.3759999999999994</v>
      </c>
      <c r="L214" s="40">
        <f t="shared" si="5"/>
        <v>5.8166666666666662E-3</v>
      </c>
    </row>
    <row r="215" spans="2:18" x14ac:dyDescent="0.2">
      <c r="B215" s="36">
        <v>6</v>
      </c>
      <c r="C215" s="38" t="s">
        <v>131</v>
      </c>
      <c r="D215" s="58">
        <v>0.67361111111111116</v>
      </c>
      <c r="E215" s="38" t="s">
        <v>131</v>
      </c>
      <c r="F215" s="58">
        <v>0.67708333333333337</v>
      </c>
      <c r="G215" s="38">
        <v>5</v>
      </c>
      <c r="H215" s="38" t="s">
        <v>51</v>
      </c>
      <c r="I215" s="38" t="s">
        <v>55</v>
      </c>
      <c r="J215" s="38" t="s">
        <v>53</v>
      </c>
      <c r="K215" s="38">
        <v>8.3620000000000001</v>
      </c>
      <c r="L215" s="40">
        <f t="shared" si="5"/>
        <v>2.9034722222222222E-2</v>
      </c>
    </row>
    <row r="216" spans="2:18" x14ac:dyDescent="0.2">
      <c r="B216" s="36">
        <v>7</v>
      </c>
      <c r="C216" s="38" t="s">
        <v>125</v>
      </c>
      <c r="D216" s="58">
        <v>0.6694444444444444</v>
      </c>
      <c r="E216" s="38" t="s">
        <v>125</v>
      </c>
      <c r="F216" s="58">
        <v>0.68055555555555547</v>
      </c>
      <c r="G216" s="38">
        <v>16</v>
      </c>
      <c r="H216" s="38" t="s">
        <v>51</v>
      </c>
      <c r="I216" s="38" t="s">
        <v>55</v>
      </c>
      <c r="J216" s="38" t="s">
        <v>65</v>
      </c>
      <c r="K216" s="38">
        <v>18.138999999999999</v>
      </c>
      <c r="L216" s="40">
        <f t="shared" si="5"/>
        <v>0.20154444444444444</v>
      </c>
    </row>
    <row r="217" spans="2:18" x14ac:dyDescent="0.2">
      <c r="B217" s="36">
        <v>8</v>
      </c>
      <c r="C217" s="38" t="s">
        <v>127</v>
      </c>
      <c r="D217" s="58">
        <v>0.41736111111111113</v>
      </c>
      <c r="E217" s="38" t="s">
        <v>127</v>
      </c>
      <c r="F217" s="58">
        <v>0.5083333333333333</v>
      </c>
      <c r="G217" s="38">
        <v>131</v>
      </c>
      <c r="H217" s="38" t="s">
        <v>66</v>
      </c>
      <c r="I217" s="38" t="s">
        <v>126</v>
      </c>
      <c r="J217" s="38" t="s">
        <v>53</v>
      </c>
      <c r="K217" s="38">
        <v>8.9250000000000007</v>
      </c>
      <c r="L217" s="40">
        <f t="shared" si="5"/>
        <v>0.81192708333333341</v>
      </c>
    </row>
    <row r="218" spans="2:18" x14ac:dyDescent="0.2">
      <c r="B218" s="36">
        <v>9</v>
      </c>
      <c r="C218" s="38" t="s">
        <v>127</v>
      </c>
      <c r="D218" s="58">
        <v>0.41736111111111113</v>
      </c>
      <c r="E218" s="38" t="s">
        <v>127</v>
      </c>
      <c r="F218" s="58">
        <v>0.5083333333333333</v>
      </c>
      <c r="G218" s="38">
        <v>131</v>
      </c>
      <c r="H218" s="38" t="s">
        <v>66</v>
      </c>
      <c r="I218" s="38" t="s">
        <v>126</v>
      </c>
      <c r="J218" s="38" t="s">
        <v>52</v>
      </c>
      <c r="K218" s="38">
        <v>19.155999999999999</v>
      </c>
      <c r="L218" s="40">
        <f t="shared" si="5"/>
        <v>1.7426638888888888</v>
      </c>
    </row>
    <row r="219" spans="2:18" x14ac:dyDescent="0.2">
      <c r="B219" s="36">
        <v>10</v>
      </c>
      <c r="C219" s="38" t="s">
        <v>128</v>
      </c>
      <c r="D219" s="58">
        <v>0.18263888888888891</v>
      </c>
      <c r="E219" s="38" t="s">
        <v>128</v>
      </c>
      <c r="F219" s="58">
        <v>0.18680555555555556</v>
      </c>
      <c r="G219" s="38">
        <v>6</v>
      </c>
      <c r="H219" s="38" t="s">
        <v>51</v>
      </c>
      <c r="I219" s="38" t="s">
        <v>55</v>
      </c>
      <c r="J219" s="38" t="s">
        <v>65</v>
      </c>
      <c r="K219" s="38">
        <v>18.745999999999999</v>
      </c>
      <c r="L219" s="40">
        <f t="shared" si="5"/>
        <v>7.8108333333333321E-2</v>
      </c>
      <c r="O219" s="187"/>
      <c r="P219" s="188"/>
      <c r="Q219" s="189"/>
      <c r="R219" s="189"/>
    </row>
    <row r="220" spans="2:18" x14ac:dyDescent="0.2">
      <c r="B220" s="36">
        <v>11</v>
      </c>
      <c r="C220" s="38" t="s">
        <v>129</v>
      </c>
      <c r="D220" s="58">
        <v>0.3354166666666667</v>
      </c>
      <c r="E220" s="38" t="s">
        <v>129</v>
      </c>
      <c r="F220" s="58">
        <v>0.40208333333333335</v>
      </c>
      <c r="G220" s="38">
        <v>96</v>
      </c>
      <c r="H220" s="38" t="s">
        <v>66</v>
      </c>
      <c r="I220" s="38" t="s">
        <v>126</v>
      </c>
      <c r="J220" s="38" t="s">
        <v>53</v>
      </c>
      <c r="K220" s="38">
        <v>7.9130000000000003</v>
      </c>
      <c r="L220" s="40">
        <f t="shared" si="5"/>
        <v>0.5275333333333333</v>
      </c>
    </row>
    <row r="221" spans="2:18" ht="15" thickBot="1" x14ac:dyDescent="0.25">
      <c r="B221" s="36">
        <v>12</v>
      </c>
      <c r="C221" s="38" t="s">
        <v>129</v>
      </c>
      <c r="D221" s="58">
        <v>0.3354166666666667</v>
      </c>
      <c r="E221" s="38" t="s">
        <v>129</v>
      </c>
      <c r="F221" s="58">
        <v>0.40208333333333335</v>
      </c>
      <c r="G221" s="38">
        <v>96</v>
      </c>
      <c r="H221" s="38" t="s">
        <v>66</v>
      </c>
      <c r="I221" s="38" t="s">
        <v>126</v>
      </c>
      <c r="J221" s="38" t="s">
        <v>52</v>
      </c>
      <c r="K221" s="38">
        <v>17.262</v>
      </c>
      <c r="L221" s="40">
        <f t="shared" si="5"/>
        <v>1.1508</v>
      </c>
    </row>
    <row r="222" spans="2:18" x14ac:dyDescent="0.2">
      <c r="B222" s="166" t="s">
        <v>14</v>
      </c>
      <c r="C222" s="167"/>
      <c r="D222" s="167"/>
      <c r="E222" s="167"/>
      <c r="F222" s="167"/>
      <c r="G222" s="147">
        <f>SUM(G210:G221)</f>
        <v>892</v>
      </c>
      <c r="H222" s="167" t="s">
        <v>15</v>
      </c>
      <c r="I222" s="167"/>
      <c r="J222" s="167"/>
      <c r="K222" s="167"/>
      <c r="L222" s="148">
        <f>SUM(L210:L221)</f>
        <v>120.77096319444446</v>
      </c>
    </row>
    <row r="223" spans="2:18" ht="15" thickBot="1" x14ac:dyDescent="0.25">
      <c r="B223" s="170" t="s">
        <v>16</v>
      </c>
      <c r="C223" s="171"/>
      <c r="D223" s="171"/>
      <c r="E223" s="171"/>
      <c r="F223" s="190"/>
      <c r="G223" s="149">
        <f>G222+G201</f>
        <v>6496</v>
      </c>
      <c r="H223" s="173" t="s">
        <v>17</v>
      </c>
      <c r="I223" s="171"/>
      <c r="J223" s="171"/>
      <c r="K223" s="171"/>
      <c r="L223" s="150">
        <f>L222+L201</f>
        <v>453.95484494047622</v>
      </c>
    </row>
    <row r="224" spans="2:18" ht="29.25" customHeight="1" thickBot="1" x14ac:dyDescent="0.25">
      <c r="B224" s="110"/>
      <c r="C224" s="90"/>
      <c r="D224" s="90"/>
      <c r="E224" s="90"/>
      <c r="F224" s="90"/>
      <c r="G224" s="87"/>
      <c r="H224" s="90"/>
      <c r="I224" s="90"/>
      <c r="J224" s="90"/>
      <c r="K224" s="90"/>
      <c r="L224" s="111"/>
    </row>
    <row r="225" spans="2:12" x14ac:dyDescent="0.2">
      <c r="B225" s="174" t="s">
        <v>48</v>
      </c>
      <c r="C225" s="175"/>
      <c r="D225" s="175"/>
      <c r="E225" s="175"/>
      <c r="F225" s="175"/>
      <c r="G225" s="175"/>
      <c r="H225" s="175"/>
      <c r="I225" s="175"/>
      <c r="J225" s="175"/>
      <c r="K225" s="175"/>
      <c r="L225" s="176"/>
    </row>
    <row r="226" spans="2:12" ht="15" thickBot="1" x14ac:dyDescent="0.25">
      <c r="B226" s="177"/>
      <c r="C226" s="178"/>
      <c r="D226" s="178"/>
      <c r="E226" s="178"/>
      <c r="F226" s="178"/>
      <c r="G226" s="178"/>
      <c r="H226" s="178"/>
      <c r="I226" s="178"/>
      <c r="J226" s="178"/>
      <c r="K226" s="178"/>
      <c r="L226" s="179"/>
    </row>
    <row r="227" spans="2:12" ht="5.25" customHeight="1" thickBot="1" x14ac:dyDescent="0.25">
      <c r="B227" s="82"/>
      <c r="C227" s="91"/>
      <c r="D227" s="79"/>
      <c r="E227" s="79"/>
      <c r="F227" s="79"/>
      <c r="G227" s="79"/>
      <c r="H227" s="79"/>
      <c r="I227" s="79"/>
      <c r="J227" s="79"/>
      <c r="K227" s="79"/>
      <c r="L227" s="79"/>
    </row>
    <row r="228" spans="2:12" ht="15" thickBot="1" x14ac:dyDescent="0.25">
      <c r="B228" s="137" t="s">
        <v>0</v>
      </c>
      <c r="C228" s="138"/>
      <c r="D228" s="80"/>
      <c r="E228" s="81"/>
      <c r="F228" s="80"/>
      <c r="G228" s="81"/>
      <c r="H228" s="81"/>
      <c r="I228" s="81"/>
      <c r="J228" s="81"/>
      <c r="K228" s="81"/>
      <c r="L228" s="81"/>
    </row>
    <row r="229" spans="2:12" ht="15" thickBot="1" x14ac:dyDescent="0.25">
      <c r="B229" s="191" t="s">
        <v>1</v>
      </c>
      <c r="C229" s="192"/>
      <c r="D229" s="192"/>
      <c r="E229" s="192"/>
      <c r="F229" s="192"/>
      <c r="G229" s="192"/>
      <c r="H229" s="192"/>
      <c r="I229" s="192"/>
      <c r="J229" s="192"/>
      <c r="K229" s="192"/>
      <c r="L229" s="193"/>
    </row>
    <row r="230" spans="2:12" ht="73.5" customHeight="1" x14ac:dyDescent="0.2">
      <c r="B230" s="180"/>
      <c r="C230" s="182" t="s">
        <v>3</v>
      </c>
      <c r="D230" s="182"/>
      <c r="E230" s="182" t="s">
        <v>4</v>
      </c>
      <c r="F230" s="182"/>
      <c r="G230" s="183" t="s">
        <v>5</v>
      </c>
      <c r="H230" s="183" t="s">
        <v>6</v>
      </c>
      <c r="I230" s="183" t="s">
        <v>7</v>
      </c>
      <c r="J230" s="183" t="s">
        <v>8</v>
      </c>
      <c r="K230" s="183" t="s">
        <v>9</v>
      </c>
      <c r="L230" s="185" t="s">
        <v>10</v>
      </c>
    </row>
    <row r="231" spans="2:12" ht="15" thickBot="1" x14ac:dyDescent="0.25">
      <c r="B231" s="194"/>
      <c r="C231" s="112" t="s">
        <v>11</v>
      </c>
      <c r="D231" s="112" t="s">
        <v>12</v>
      </c>
      <c r="E231" s="112" t="s">
        <v>13</v>
      </c>
      <c r="F231" s="112" t="s">
        <v>12</v>
      </c>
      <c r="G231" s="195"/>
      <c r="H231" s="195"/>
      <c r="I231" s="195"/>
      <c r="J231" s="195"/>
      <c r="K231" s="195"/>
      <c r="L231" s="196"/>
    </row>
    <row r="232" spans="2:12" x14ac:dyDescent="0.2">
      <c r="B232" s="96">
        <v>1</v>
      </c>
      <c r="C232" s="151" t="s">
        <v>132</v>
      </c>
      <c r="D232" s="101">
        <v>0.56666666666666665</v>
      </c>
      <c r="E232" s="151" t="s">
        <v>132</v>
      </c>
      <c r="F232" s="101">
        <v>0.65972222222222221</v>
      </c>
      <c r="G232" s="97">
        <v>134</v>
      </c>
      <c r="H232" s="97" t="s">
        <v>66</v>
      </c>
      <c r="I232" s="97" t="s">
        <v>126</v>
      </c>
      <c r="J232" s="97" t="s">
        <v>52</v>
      </c>
      <c r="K232" s="102">
        <v>17.518999999999998</v>
      </c>
      <c r="L232" s="103">
        <f t="shared" ref="L232:L235" si="6">G232/1440*K232</f>
        <v>1.6302402777777776</v>
      </c>
    </row>
    <row r="233" spans="2:12" x14ac:dyDescent="0.2">
      <c r="B233" s="36">
        <v>2</v>
      </c>
      <c r="C233" s="152" t="s">
        <v>132</v>
      </c>
      <c r="D233" s="58">
        <v>0.56666666666666665</v>
      </c>
      <c r="E233" s="152" t="s">
        <v>132</v>
      </c>
      <c r="F233" s="58">
        <v>0.65972222222222221</v>
      </c>
      <c r="G233" s="38">
        <v>134</v>
      </c>
      <c r="H233" s="38" t="s">
        <v>66</v>
      </c>
      <c r="I233" s="38" t="s">
        <v>126</v>
      </c>
      <c r="J233" s="38" t="s">
        <v>53</v>
      </c>
      <c r="K233" s="105">
        <v>8.0220000000000002</v>
      </c>
      <c r="L233" s="40">
        <f t="shared" si="6"/>
        <v>0.74649166666666666</v>
      </c>
    </row>
    <row r="234" spans="2:12" x14ac:dyDescent="0.2">
      <c r="B234" s="36">
        <v>3</v>
      </c>
      <c r="C234" s="152" t="s">
        <v>132</v>
      </c>
      <c r="D234" s="58">
        <v>0.51736111111111105</v>
      </c>
      <c r="E234" s="152" t="s">
        <v>132</v>
      </c>
      <c r="F234" s="58">
        <v>0.57638888888888895</v>
      </c>
      <c r="G234" s="38">
        <v>85</v>
      </c>
      <c r="H234" s="38" t="s">
        <v>66</v>
      </c>
      <c r="I234" s="38" t="s">
        <v>126</v>
      </c>
      <c r="J234" s="38" t="s">
        <v>65</v>
      </c>
      <c r="K234" s="105">
        <v>19.164000000000001</v>
      </c>
      <c r="L234" s="40">
        <f t="shared" si="6"/>
        <v>1.1312083333333334</v>
      </c>
    </row>
    <row r="235" spans="2:12" x14ac:dyDescent="0.2">
      <c r="B235" s="36">
        <v>4</v>
      </c>
      <c r="C235" s="38" t="s">
        <v>133</v>
      </c>
      <c r="D235" s="58">
        <v>0.8041666666666667</v>
      </c>
      <c r="E235" s="38" t="s">
        <v>133</v>
      </c>
      <c r="F235" s="58">
        <v>0.84861111111111109</v>
      </c>
      <c r="G235" s="38">
        <v>64</v>
      </c>
      <c r="H235" s="38" t="s">
        <v>66</v>
      </c>
      <c r="I235" s="38" t="s">
        <v>126</v>
      </c>
      <c r="J235" s="38" t="s">
        <v>73</v>
      </c>
      <c r="K235" s="105">
        <v>195.42400000000001</v>
      </c>
      <c r="L235" s="40">
        <f t="shared" si="6"/>
        <v>8.6855111111111114</v>
      </c>
    </row>
    <row r="236" spans="2:12" x14ac:dyDescent="0.2">
      <c r="B236" s="36">
        <v>5</v>
      </c>
      <c r="C236" s="134">
        <v>43413</v>
      </c>
      <c r="D236" s="58">
        <v>0.81388888888888899</v>
      </c>
      <c r="E236" s="134">
        <v>43413</v>
      </c>
      <c r="F236" s="58">
        <v>0.82916666666666661</v>
      </c>
      <c r="G236" s="38">
        <v>22</v>
      </c>
      <c r="H236" s="38" t="s">
        <v>51</v>
      </c>
      <c r="I236" s="38" t="s">
        <v>55</v>
      </c>
      <c r="J236" s="38" t="s">
        <v>59</v>
      </c>
      <c r="K236" s="105">
        <v>277.06799999999998</v>
      </c>
      <c r="L236" s="40">
        <f>G236/1440*K236</f>
        <v>4.2329833333333333</v>
      </c>
    </row>
    <row r="237" spans="2:12" x14ac:dyDescent="0.2">
      <c r="B237" s="36">
        <v>6</v>
      </c>
      <c r="C237" s="134">
        <v>43413</v>
      </c>
      <c r="D237" s="58">
        <v>0.81388888888888899</v>
      </c>
      <c r="E237" s="134">
        <v>43413</v>
      </c>
      <c r="F237" s="58">
        <v>0.82986111111111116</v>
      </c>
      <c r="G237" s="38">
        <v>23</v>
      </c>
      <c r="H237" s="38" t="s">
        <v>51</v>
      </c>
      <c r="I237" s="38" t="s">
        <v>55</v>
      </c>
      <c r="J237" s="38" t="s">
        <v>54</v>
      </c>
      <c r="K237" s="105">
        <v>79.072999999999993</v>
      </c>
      <c r="L237" s="40">
        <f>G237/1440*K237</f>
        <v>1.2629715277777775</v>
      </c>
    </row>
    <row r="238" spans="2:12" x14ac:dyDescent="0.2">
      <c r="B238" s="36">
        <v>7</v>
      </c>
      <c r="C238" s="134">
        <v>43413</v>
      </c>
      <c r="D238" s="58">
        <v>0.81388888888888899</v>
      </c>
      <c r="E238" s="134">
        <v>43413</v>
      </c>
      <c r="F238" s="58">
        <v>0.88194444444444453</v>
      </c>
      <c r="G238" s="38">
        <v>98</v>
      </c>
      <c r="H238" s="38" t="s">
        <v>51</v>
      </c>
      <c r="I238" s="38" t="s">
        <v>55</v>
      </c>
      <c r="J238" s="38" t="s">
        <v>53</v>
      </c>
      <c r="K238" s="105">
        <v>8.9260000000000002</v>
      </c>
      <c r="L238" s="40">
        <f>G238/1440*K238</f>
        <v>0.6074638888888888</v>
      </c>
    </row>
    <row r="239" spans="2:12" x14ac:dyDescent="0.2">
      <c r="B239" s="36">
        <v>8</v>
      </c>
      <c r="C239" s="38" t="s">
        <v>134</v>
      </c>
      <c r="D239" s="58">
        <v>0.91180555555555554</v>
      </c>
      <c r="E239" s="38" t="s">
        <v>134</v>
      </c>
      <c r="F239" s="58">
        <v>0.9291666666666667</v>
      </c>
      <c r="G239" s="38">
        <v>25</v>
      </c>
      <c r="H239" s="38" t="s">
        <v>51</v>
      </c>
      <c r="I239" s="38" t="s">
        <v>55</v>
      </c>
      <c r="J239" s="38" t="s">
        <v>136</v>
      </c>
      <c r="K239" s="105">
        <v>300.04899999999998</v>
      </c>
      <c r="L239" s="40">
        <f>G239/1440*K239</f>
        <v>5.2091840277777779</v>
      </c>
    </row>
    <row r="240" spans="2:12" x14ac:dyDescent="0.2">
      <c r="B240" s="36">
        <v>9</v>
      </c>
      <c r="C240" s="38" t="s">
        <v>137</v>
      </c>
      <c r="D240" s="58">
        <v>0.47291666666666665</v>
      </c>
      <c r="E240" s="38" t="s">
        <v>137</v>
      </c>
      <c r="F240" s="58">
        <v>0.98472222222222217</v>
      </c>
      <c r="G240" s="38">
        <v>737</v>
      </c>
      <c r="H240" s="38" t="s">
        <v>51</v>
      </c>
      <c r="I240" s="38" t="s">
        <v>61</v>
      </c>
      <c r="J240" s="38" t="s">
        <v>93</v>
      </c>
      <c r="K240" s="105"/>
      <c r="L240" s="40">
        <v>232.72</v>
      </c>
    </row>
    <row r="241" spans="2:15" x14ac:dyDescent="0.2">
      <c r="B241" s="36">
        <v>10</v>
      </c>
      <c r="C241" s="38" t="s">
        <v>138</v>
      </c>
      <c r="D241" s="58">
        <v>0.34166666666666662</v>
      </c>
      <c r="E241" s="38" t="s">
        <v>138</v>
      </c>
      <c r="F241" s="58">
        <v>0.3527777777777778</v>
      </c>
      <c r="G241" s="38">
        <v>16</v>
      </c>
      <c r="H241" s="38" t="s">
        <v>51</v>
      </c>
      <c r="I241" s="38" t="s">
        <v>55</v>
      </c>
      <c r="J241" s="38" t="s">
        <v>72</v>
      </c>
      <c r="K241" s="105">
        <v>277.517</v>
      </c>
      <c r="L241" s="40">
        <f>G241/1440*K241</f>
        <v>3.0835222222222223</v>
      </c>
    </row>
    <row r="242" spans="2:15" x14ac:dyDescent="0.2">
      <c r="B242" s="36">
        <v>11</v>
      </c>
      <c r="C242" s="38" t="s">
        <v>139</v>
      </c>
      <c r="D242" s="58">
        <v>0.49305555555555558</v>
      </c>
      <c r="E242" s="38" t="s">
        <v>139</v>
      </c>
      <c r="F242" s="58">
        <v>0.4993055555555555</v>
      </c>
      <c r="G242" s="38">
        <v>9</v>
      </c>
      <c r="H242" s="38" t="s">
        <v>51</v>
      </c>
      <c r="I242" s="38" t="s">
        <v>55</v>
      </c>
      <c r="J242" s="38" t="s">
        <v>140</v>
      </c>
      <c r="K242" s="105">
        <v>123.07299999999999</v>
      </c>
      <c r="L242" s="40">
        <f>G242/1440*K242</f>
        <v>0.76920624999999998</v>
      </c>
    </row>
    <row r="243" spans="2:15" x14ac:dyDescent="0.2">
      <c r="B243" s="36">
        <v>12</v>
      </c>
      <c r="C243" s="38" t="s">
        <v>139</v>
      </c>
      <c r="D243" s="58">
        <v>0.48958333333333331</v>
      </c>
      <c r="E243" s="38" t="s">
        <v>139</v>
      </c>
      <c r="F243" s="58">
        <v>0.49513888888888885</v>
      </c>
      <c r="G243" s="38">
        <v>8</v>
      </c>
      <c r="H243" s="38" t="s">
        <v>66</v>
      </c>
      <c r="I243" s="38" t="s">
        <v>126</v>
      </c>
      <c r="J243" s="38" t="s">
        <v>53</v>
      </c>
      <c r="K243" s="105">
        <v>10.093999999999999</v>
      </c>
      <c r="L243" s="40">
        <f t="shared" ref="L243" si="7">G243/1440*K243</f>
        <v>5.6077777777777775E-2</v>
      </c>
      <c r="M243" s="89"/>
      <c r="N243" s="90"/>
      <c r="O243" s="90"/>
    </row>
    <row r="244" spans="2:15" x14ac:dyDescent="0.2">
      <c r="B244" s="36">
        <v>13</v>
      </c>
      <c r="C244" s="38" t="s">
        <v>135</v>
      </c>
      <c r="D244" s="58">
        <v>0.21666666666666667</v>
      </c>
      <c r="E244" s="38" t="s">
        <v>135</v>
      </c>
      <c r="F244" s="58">
        <v>0.37152777777777773</v>
      </c>
      <c r="G244" s="38">
        <v>224</v>
      </c>
      <c r="H244" s="38" t="s">
        <v>66</v>
      </c>
      <c r="I244" s="38" t="s">
        <v>126</v>
      </c>
      <c r="J244" s="38" t="s">
        <v>93</v>
      </c>
      <c r="K244" s="105"/>
      <c r="L244" s="40">
        <v>64.27</v>
      </c>
      <c r="M244" s="153"/>
      <c r="N244" s="87"/>
      <c r="O244" s="87"/>
    </row>
    <row r="245" spans="2:15" x14ac:dyDescent="0.2">
      <c r="B245" s="36">
        <v>14</v>
      </c>
      <c r="C245" s="38" t="s">
        <v>141</v>
      </c>
      <c r="D245" s="58">
        <v>0.875</v>
      </c>
      <c r="E245" s="38" t="s">
        <v>142</v>
      </c>
      <c r="F245" s="58">
        <v>0.88194444444444453</v>
      </c>
      <c r="G245" s="38">
        <v>10</v>
      </c>
      <c r="H245" s="38" t="s">
        <v>51</v>
      </c>
      <c r="I245" s="38" t="s">
        <v>61</v>
      </c>
      <c r="J245" s="38" t="s">
        <v>143</v>
      </c>
      <c r="K245" s="105">
        <v>258.23857142857145</v>
      </c>
      <c r="L245" s="40">
        <f>G245/1440*K245</f>
        <v>1.7933234126984128</v>
      </c>
    </row>
    <row r="246" spans="2:15" x14ac:dyDescent="0.2">
      <c r="B246" s="36">
        <v>15</v>
      </c>
      <c r="C246" s="38" t="s">
        <v>142</v>
      </c>
      <c r="D246" s="58">
        <v>0.50486111111111109</v>
      </c>
      <c r="E246" s="38" t="s">
        <v>142</v>
      </c>
      <c r="F246" s="58">
        <v>0.51111111111111118</v>
      </c>
      <c r="G246" s="38">
        <v>9</v>
      </c>
      <c r="H246" s="38" t="s">
        <v>66</v>
      </c>
      <c r="I246" s="38" t="s">
        <v>126</v>
      </c>
      <c r="J246" s="38" t="s">
        <v>53</v>
      </c>
      <c r="K246" s="105">
        <v>10.425000000000001</v>
      </c>
      <c r="L246" s="40">
        <f t="shared" ref="L246:L250" si="8">G246/1440*K246</f>
        <v>6.5156250000000013E-2</v>
      </c>
    </row>
    <row r="247" spans="2:15" x14ac:dyDescent="0.2">
      <c r="B247" s="36">
        <v>16</v>
      </c>
      <c r="C247" s="38" t="s">
        <v>144</v>
      </c>
      <c r="D247" s="58">
        <v>0.52152777777777781</v>
      </c>
      <c r="E247" s="38" t="s">
        <v>144</v>
      </c>
      <c r="F247" s="58">
        <v>0.64513888888888882</v>
      </c>
      <c r="G247" s="38">
        <v>178</v>
      </c>
      <c r="H247" s="38" t="s">
        <v>66</v>
      </c>
      <c r="I247" s="38" t="s">
        <v>126</v>
      </c>
      <c r="J247" s="38" t="s">
        <v>52</v>
      </c>
      <c r="K247" s="105">
        <v>20.690428571428573</v>
      </c>
      <c r="L247" s="40">
        <f t="shared" si="8"/>
        <v>2.5575668650793655</v>
      </c>
    </row>
    <row r="248" spans="2:15" x14ac:dyDescent="0.2">
      <c r="B248" s="36">
        <v>17</v>
      </c>
      <c r="C248" s="38" t="s">
        <v>144</v>
      </c>
      <c r="D248" s="58">
        <v>0.52152777777777781</v>
      </c>
      <c r="E248" s="38" t="s">
        <v>144</v>
      </c>
      <c r="F248" s="58">
        <v>0.71597222222222223</v>
      </c>
      <c r="G248" s="38">
        <v>280</v>
      </c>
      <c r="H248" s="38" t="s">
        <v>66</v>
      </c>
      <c r="I248" s="38" t="s">
        <v>126</v>
      </c>
      <c r="J248" s="38" t="s">
        <v>53</v>
      </c>
      <c r="K248" s="105">
        <v>10.114714285714285</v>
      </c>
      <c r="L248" s="40">
        <f t="shared" si="8"/>
        <v>1.96675</v>
      </c>
    </row>
    <row r="249" spans="2:15" x14ac:dyDescent="0.2">
      <c r="B249" s="36">
        <v>18</v>
      </c>
      <c r="C249" s="38" t="s">
        <v>144</v>
      </c>
      <c r="D249" s="58">
        <v>0.58263888888888882</v>
      </c>
      <c r="E249" s="38" t="s">
        <v>144</v>
      </c>
      <c r="F249" s="58">
        <v>0.66041666666666665</v>
      </c>
      <c r="G249" s="38">
        <v>112</v>
      </c>
      <c r="H249" s="38" t="s">
        <v>66</v>
      </c>
      <c r="I249" s="38" t="s">
        <v>126</v>
      </c>
      <c r="J249" s="38" t="s">
        <v>54</v>
      </c>
      <c r="K249" s="105">
        <v>90.323714285714274</v>
      </c>
      <c r="L249" s="40">
        <f t="shared" si="8"/>
        <v>7.0251777777777766</v>
      </c>
    </row>
    <row r="250" spans="2:15" x14ac:dyDescent="0.2">
      <c r="B250" s="36">
        <v>19</v>
      </c>
      <c r="C250" s="38" t="s">
        <v>145</v>
      </c>
      <c r="D250" s="58">
        <v>5.6944444444444443E-2</v>
      </c>
      <c r="E250" s="38" t="s">
        <v>145</v>
      </c>
      <c r="F250" s="58">
        <v>7.8472222222222221E-2</v>
      </c>
      <c r="G250" s="38">
        <v>31</v>
      </c>
      <c r="H250" s="38" t="s">
        <v>51</v>
      </c>
      <c r="I250" s="38" t="s">
        <v>55</v>
      </c>
      <c r="J250" s="38" t="s">
        <v>74</v>
      </c>
      <c r="K250" s="105">
        <v>37.789000000000001</v>
      </c>
      <c r="L250" s="40">
        <f t="shared" si="8"/>
        <v>0.81351319444444448</v>
      </c>
    </row>
    <row r="251" spans="2:15" x14ac:dyDescent="0.2">
      <c r="B251" s="36">
        <v>20</v>
      </c>
      <c r="C251" s="38" t="s">
        <v>146</v>
      </c>
      <c r="D251" s="58">
        <v>0.46111111111111108</v>
      </c>
      <c r="E251" s="38" t="s">
        <v>146</v>
      </c>
      <c r="F251" s="58">
        <v>0.63194444444444442</v>
      </c>
      <c r="G251" s="38">
        <v>246</v>
      </c>
      <c r="H251" s="38" t="s">
        <v>66</v>
      </c>
      <c r="I251" s="38" t="s">
        <v>126</v>
      </c>
      <c r="J251" s="38" t="s">
        <v>52</v>
      </c>
      <c r="K251" s="105">
        <v>17.948</v>
      </c>
      <c r="L251" s="40">
        <f>G251/1440*K251</f>
        <v>3.0661166666666668</v>
      </c>
    </row>
    <row r="252" spans="2:15" x14ac:dyDescent="0.2">
      <c r="B252" s="36">
        <v>21</v>
      </c>
      <c r="C252" s="38" t="s">
        <v>146</v>
      </c>
      <c r="D252" s="58">
        <v>0.45902777777777781</v>
      </c>
      <c r="E252" s="38" t="s">
        <v>146</v>
      </c>
      <c r="F252" s="58">
        <v>0.6381944444444444</v>
      </c>
      <c r="G252" s="38">
        <v>258</v>
      </c>
      <c r="H252" s="38" t="s">
        <v>66</v>
      </c>
      <c r="I252" s="38" t="s">
        <v>126</v>
      </c>
      <c r="J252" s="38" t="s">
        <v>53</v>
      </c>
      <c r="K252" s="105">
        <v>9.3260000000000005</v>
      </c>
      <c r="L252" s="40">
        <f>G252/1440*K252</f>
        <v>1.6709083333333334</v>
      </c>
    </row>
    <row r="253" spans="2:15" x14ac:dyDescent="0.2">
      <c r="B253" s="36">
        <v>22</v>
      </c>
      <c r="C253" s="38" t="s">
        <v>146</v>
      </c>
      <c r="D253" s="58">
        <v>0.74097222222222225</v>
      </c>
      <c r="E253" s="38" t="s">
        <v>146</v>
      </c>
      <c r="F253" s="58">
        <v>0.76180555555555562</v>
      </c>
      <c r="G253" s="38">
        <v>30</v>
      </c>
      <c r="H253" s="38" t="s">
        <v>51</v>
      </c>
      <c r="I253" s="38" t="s">
        <v>55</v>
      </c>
      <c r="J253" s="38" t="s">
        <v>98</v>
      </c>
      <c r="K253" s="105">
        <v>86.471999999999994</v>
      </c>
      <c r="L253" s="40">
        <f t="shared" ref="L253:L255" si="9">G253/1440*K253</f>
        <v>1.8014999999999999</v>
      </c>
    </row>
    <row r="254" spans="2:15" x14ac:dyDescent="0.2">
      <c r="B254" s="36">
        <v>23</v>
      </c>
      <c r="C254" s="38" t="s">
        <v>146</v>
      </c>
      <c r="D254" s="58">
        <v>0.74097222222222225</v>
      </c>
      <c r="E254" s="38" t="s">
        <v>146</v>
      </c>
      <c r="F254" s="58">
        <v>0.75069444444444444</v>
      </c>
      <c r="G254" s="38">
        <v>14</v>
      </c>
      <c r="H254" s="38" t="s">
        <v>51</v>
      </c>
      <c r="I254" s="38" t="s">
        <v>55</v>
      </c>
      <c r="J254" s="38" t="s">
        <v>73</v>
      </c>
      <c r="K254" s="105">
        <v>234.70400000000001</v>
      </c>
      <c r="L254" s="40">
        <f t="shared" si="9"/>
        <v>2.2818444444444443</v>
      </c>
    </row>
    <row r="255" spans="2:15" ht="15" thickBot="1" x14ac:dyDescent="0.25">
      <c r="B255" s="36">
        <v>24</v>
      </c>
      <c r="C255" s="154" t="s">
        <v>146</v>
      </c>
      <c r="D255" s="155">
        <v>0.7680555555555556</v>
      </c>
      <c r="E255" s="154" t="s">
        <v>146</v>
      </c>
      <c r="F255" s="155">
        <v>0.7715277777777777</v>
      </c>
      <c r="G255" s="154">
        <v>5</v>
      </c>
      <c r="H255" s="154" t="s">
        <v>51</v>
      </c>
      <c r="I255" s="154" t="s">
        <v>55</v>
      </c>
      <c r="J255" s="154" t="s">
        <v>73</v>
      </c>
      <c r="K255" s="156">
        <v>234.70400000000001</v>
      </c>
      <c r="L255" s="157">
        <f t="shared" si="9"/>
        <v>0.81494444444444447</v>
      </c>
    </row>
    <row r="256" spans="2:15" x14ac:dyDescent="0.2">
      <c r="B256" s="166" t="s">
        <v>14</v>
      </c>
      <c r="C256" s="167"/>
      <c r="D256" s="167"/>
      <c r="E256" s="167"/>
      <c r="F256" s="168"/>
      <c r="G256" s="160">
        <f>SUM(G232:G255)</f>
        <v>2752</v>
      </c>
      <c r="H256" s="169" t="s">
        <v>15</v>
      </c>
      <c r="I256" s="167"/>
      <c r="J256" s="167"/>
      <c r="K256" s="167"/>
      <c r="L256" s="107">
        <f>SUM(L232:L255)</f>
        <v>348.26166180555549</v>
      </c>
    </row>
    <row r="257" spans="2:14" ht="15" thickBot="1" x14ac:dyDescent="0.25">
      <c r="B257" s="170" t="s">
        <v>16</v>
      </c>
      <c r="C257" s="171"/>
      <c r="D257" s="171"/>
      <c r="E257" s="171"/>
      <c r="F257" s="172"/>
      <c r="G257" s="161">
        <f>G256+G223</f>
        <v>9248</v>
      </c>
      <c r="H257" s="173" t="s">
        <v>17</v>
      </c>
      <c r="I257" s="171"/>
      <c r="J257" s="171"/>
      <c r="K257" s="171"/>
      <c r="L257" s="109">
        <f>L223+L256</f>
        <v>802.21650674603165</v>
      </c>
    </row>
    <row r="258" spans="2:14" ht="15" thickBot="1" x14ac:dyDescent="0.25">
      <c r="B258" s="110"/>
      <c r="C258" s="90"/>
      <c r="D258" s="90"/>
      <c r="E258" s="90"/>
      <c r="F258" s="90"/>
      <c r="G258" s="87"/>
      <c r="H258" s="90"/>
      <c r="I258" s="90"/>
      <c r="J258" s="90"/>
      <c r="K258" s="90"/>
      <c r="L258" s="111"/>
    </row>
    <row r="259" spans="2:14" x14ac:dyDescent="0.2">
      <c r="B259" s="174" t="s">
        <v>49</v>
      </c>
      <c r="C259" s="175"/>
      <c r="D259" s="175"/>
      <c r="E259" s="175"/>
      <c r="F259" s="175"/>
      <c r="G259" s="175"/>
      <c r="H259" s="175"/>
      <c r="I259" s="175"/>
      <c r="J259" s="175"/>
      <c r="K259" s="175"/>
      <c r="L259" s="176"/>
    </row>
    <row r="260" spans="2:14" ht="15" thickBot="1" x14ac:dyDescent="0.25">
      <c r="B260" s="177"/>
      <c r="C260" s="178"/>
      <c r="D260" s="178"/>
      <c r="E260" s="178"/>
      <c r="F260" s="178"/>
      <c r="G260" s="178"/>
      <c r="H260" s="178"/>
      <c r="I260" s="178"/>
      <c r="J260" s="178"/>
      <c r="K260" s="178"/>
      <c r="L260" s="179"/>
    </row>
    <row r="261" spans="2:14" ht="15.75" thickBot="1" x14ac:dyDescent="0.25">
      <c r="B261" s="82"/>
      <c r="C261" s="91"/>
      <c r="D261" s="79"/>
      <c r="E261" s="79"/>
      <c r="F261" s="79"/>
      <c r="G261" s="79"/>
      <c r="H261" s="79"/>
      <c r="I261" s="79"/>
      <c r="J261" s="79"/>
      <c r="K261" s="79"/>
      <c r="L261" s="79"/>
    </row>
    <row r="262" spans="2:14" ht="15" thickBot="1" x14ac:dyDescent="0.25">
      <c r="B262" s="137" t="s">
        <v>0</v>
      </c>
      <c r="C262" s="138"/>
      <c r="D262" s="80"/>
      <c r="E262" s="81"/>
      <c r="F262" s="80"/>
      <c r="G262" s="81"/>
      <c r="H262" s="81"/>
      <c r="I262" s="81"/>
      <c r="J262" s="81"/>
      <c r="K262" s="81"/>
      <c r="L262" s="81"/>
    </row>
    <row r="263" spans="2:14" ht="15" thickBot="1" x14ac:dyDescent="0.25">
      <c r="B263" s="139" t="s">
        <v>1</v>
      </c>
      <c r="C263" s="140"/>
      <c r="D263" s="140"/>
      <c r="E263" s="140"/>
      <c r="F263" s="140"/>
      <c r="G263" s="140"/>
      <c r="H263" s="140"/>
      <c r="I263" s="140"/>
      <c r="J263" s="140"/>
      <c r="K263" s="140"/>
      <c r="L263" s="141"/>
    </row>
    <row r="264" spans="2:14" ht="29.25" customHeight="1" x14ac:dyDescent="0.2">
      <c r="B264" s="180"/>
      <c r="C264" s="182" t="s">
        <v>3</v>
      </c>
      <c r="D264" s="182"/>
      <c r="E264" s="182" t="s">
        <v>4</v>
      </c>
      <c r="F264" s="182"/>
      <c r="G264" s="183" t="s">
        <v>5</v>
      </c>
      <c r="H264" s="183" t="s">
        <v>6</v>
      </c>
      <c r="I264" s="183" t="s">
        <v>7</v>
      </c>
      <c r="J264" s="183" t="s">
        <v>8</v>
      </c>
      <c r="K264" s="183" t="s">
        <v>9</v>
      </c>
      <c r="L264" s="185" t="s">
        <v>10</v>
      </c>
    </row>
    <row r="265" spans="2:14" ht="15" thickBot="1" x14ac:dyDescent="0.25">
      <c r="B265" s="181"/>
      <c r="C265" s="99" t="s">
        <v>11</v>
      </c>
      <c r="D265" s="99" t="s">
        <v>12</v>
      </c>
      <c r="E265" s="112" t="s">
        <v>13</v>
      </c>
      <c r="F265" s="99" t="s">
        <v>12</v>
      </c>
      <c r="G265" s="184"/>
      <c r="H265" s="184"/>
      <c r="I265" s="184"/>
      <c r="J265" s="184"/>
      <c r="K265" s="184"/>
      <c r="L265" s="186"/>
      <c r="M265" s="86"/>
    </row>
    <row r="266" spans="2:14" x14ac:dyDescent="0.2">
      <c r="B266" s="96">
        <v>1</v>
      </c>
      <c r="C266" s="97" t="s">
        <v>147</v>
      </c>
      <c r="D266" s="101">
        <v>0.98958333333333337</v>
      </c>
      <c r="E266" s="97" t="s">
        <v>147</v>
      </c>
      <c r="F266" s="101">
        <v>0.99791666666666667</v>
      </c>
      <c r="G266" s="97">
        <v>12</v>
      </c>
      <c r="H266" s="97" t="s">
        <v>51</v>
      </c>
      <c r="I266" s="97" t="s">
        <v>55</v>
      </c>
      <c r="J266" s="97" t="s">
        <v>148</v>
      </c>
      <c r="K266" s="102">
        <v>368.21857142857141</v>
      </c>
      <c r="L266" s="158">
        <f>G266/1440*K266</f>
        <v>3.0684880952380951</v>
      </c>
      <c r="M266" s="88"/>
    </row>
    <row r="267" spans="2:14" ht="15" customHeight="1" x14ac:dyDescent="0.2">
      <c r="B267" s="146">
        <v>2</v>
      </c>
      <c r="C267" s="143" t="s">
        <v>147</v>
      </c>
      <c r="D267" s="142">
        <v>0.98472222222222217</v>
      </c>
      <c r="E267" s="143" t="s">
        <v>149</v>
      </c>
      <c r="F267" s="142">
        <v>6.5277777777777782E-2</v>
      </c>
      <c r="G267" s="143">
        <v>116</v>
      </c>
      <c r="H267" s="143" t="s">
        <v>51</v>
      </c>
      <c r="I267" s="143" t="s">
        <v>55</v>
      </c>
      <c r="J267" s="143" t="s">
        <v>150</v>
      </c>
      <c r="K267" s="144">
        <v>87.399000000000001</v>
      </c>
      <c r="L267" s="159">
        <v>33.262999999999998</v>
      </c>
    </row>
    <row r="268" spans="2:14" x14ac:dyDescent="0.2">
      <c r="B268" s="36">
        <v>3</v>
      </c>
      <c r="C268" s="38" t="s">
        <v>151</v>
      </c>
      <c r="D268" s="58">
        <v>0.47847222222222219</v>
      </c>
      <c r="E268" s="38" t="s">
        <v>151</v>
      </c>
      <c r="F268" s="58">
        <v>0.68055555555555547</v>
      </c>
      <c r="G268" s="38">
        <v>291</v>
      </c>
      <c r="H268" s="38" t="s">
        <v>66</v>
      </c>
      <c r="I268" s="38" t="s">
        <v>126</v>
      </c>
      <c r="J268" s="38" t="s">
        <v>52</v>
      </c>
      <c r="K268" s="105">
        <v>22.613</v>
      </c>
      <c r="L268" s="159">
        <f t="shared" ref="L268:L273" si="10">G268/1440*K268</f>
        <v>4.5697104166666662</v>
      </c>
      <c r="M268" s="86"/>
    </row>
    <row r="269" spans="2:14" x14ac:dyDescent="0.2">
      <c r="B269" s="36">
        <v>4</v>
      </c>
      <c r="C269" s="38" t="s">
        <v>151</v>
      </c>
      <c r="D269" s="58">
        <v>0.48749999999999999</v>
      </c>
      <c r="E269" s="38" t="s">
        <v>151</v>
      </c>
      <c r="F269" s="58">
        <v>0.68333333333333324</v>
      </c>
      <c r="G269" s="38">
        <v>282</v>
      </c>
      <c r="H269" s="38" t="s">
        <v>66</v>
      </c>
      <c r="I269" s="38" t="s">
        <v>126</v>
      </c>
      <c r="J269" s="38" t="s">
        <v>53</v>
      </c>
      <c r="K269" s="105">
        <v>10.735571428571429</v>
      </c>
      <c r="L269" s="159">
        <f t="shared" si="10"/>
        <v>2.1023827380952382</v>
      </c>
      <c r="M269" s="86"/>
    </row>
    <row r="270" spans="2:14" ht="12.75" customHeight="1" x14ac:dyDescent="0.2">
      <c r="B270" s="36">
        <v>5</v>
      </c>
      <c r="C270" s="38" t="s">
        <v>152</v>
      </c>
      <c r="D270" s="58">
        <v>0.24930555555555556</v>
      </c>
      <c r="E270" s="38" t="s">
        <v>152</v>
      </c>
      <c r="F270" s="58">
        <v>0.39166666666666666</v>
      </c>
      <c r="G270" s="38">
        <v>205</v>
      </c>
      <c r="H270" s="38" t="s">
        <v>66</v>
      </c>
      <c r="I270" s="38" t="s">
        <v>126</v>
      </c>
      <c r="J270" s="38" t="s">
        <v>93</v>
      </c>
      <c r="K270" s="105"/>
      <c r="L270" s="159">
        <v>59.66</v>
      </c>
      <c r="M270" s="89"/>
      <c r="N270" s="89"/>
    </row>
    <row r="271" spans="2:14" x14ac:dyDescent="0.2">
      <c r="B271" s="36">
        <v>6</v>
      </c>
      <c r="C271" s="38" t="s">
        <v>153</v>
      </c>
      <c r="D271" s="58">
        <v>0.36805555555555558</v>
      </c>
      <c r="E271" s="38" t="s">
        <v>153</v>
      </c>
      <c r="F271" s="58">
        <v>0.4381944444444445</v>
      </c>
      <c r="G271" s="38">
        <v>101</v>
      </c>
      <c r="H271" s="38" t="s">
        <v>51</v>
      </c>
      <c r="I271" s="38" t="s">
        <v>55</v>
      </c>
      <c r="J271" s="38" t="s">
        <v>53</v>
      </c>
      <c r="K271" s="105">
        <v>10.471</v>
      </c>
      <c r="L271" s="159">
        <f t="shared" si="10"/>
        <v>0.7344243055555556</v>
      </c>
    </row>
    <row r="272" spans="2:14" x14ac:dyDescent="0.2">
      <c r="B272" s="36">
        <v>7</v>
      </c>
      <c r="C272" s="38" t="s">
        <v>153</v>
      </c>
      <c r="D272" s="58">
        <v>0.8125</v>
      </c>
      <c r="E272" s="38" t="s">
        <v>153</v>
      </c>
      <c r="F272" s="58">
        <v>0.81874999999999998</v>
      </c>
      <c r="G272" s="38">
        <v>9</v>
      </c>
      <c r="H272" s="38" t="s">
        <v>51</v>
      </c>
      <c r="I272" s="38" t="s">
        <v>55</v>
      </c>
      <c r="J272" s="38" t="s">
        <v>73</v>
      </c>
      <c r="K272" s="105">
        <v>286.42271428571428</v>
      </c>
      <c r="L272" s="159">
        <f t="shared" si="10"/>
        <v>1.7901419642857144</v>
      </c>
      <c r="M272" s="86"/>
    </row>
    <row r="273" spans="2:12" ht="15" thickBot="1" x14ac:dyDescent="0.25">
      <c r="B273" s="36">
        <v>8</v>
      </c>
      <c r="C273" s="38" t="s">
        <v>154</v>
      </c>
      <c r="D273" s="58">
        <v>0.34027777777777773</v>
      </c>
      <c r="E273" s="38" t="s">
        <v>154</v>
      </c>
      <c r="F273" s="58">
        <v>0.48958333333333331</v>
      </c>
      <c r="G273" s="38">
        <v>215</v>
      </c>
      <c r="H273" s="38" t="s">
        <v>66</v>
      </c>
      <c r="I273" s="38" t="s">
        <v>126</v>
      </c>
      <c r="J273" s="38" t="s">
        <v>52</v>
      </c>
      <c r="K273" s="105">
        <v>23.095571428571429</v>
      </c>
      <c r="L273" s="159">
        <f t="shared" si="10"/>
        <v>3.4482971230158728</v>
      </c>
    </row>
    <row r="274" spans="2:12" x14ac:dyDescent="0.2">
      <c r="B274" s="166" t="s">
        <v>14</v>
      </c>
      <c r="C274" s="167"/>
      <c r="D274" s="167"/>
      <c r="E274" s="167"/>
      <c r="F274" s="168"/>
      <c r="G274" s="160">
        <f>SUM(G266:G273)</f>
        <v>1231</v>
      </c>
      <c r="H274" s="169" t="s">
        <v>15</v>
      </c>
      <c r="I274" s="167"/>
      <c r="J274" s="167"/>
      <c r="K274" s="167"/>
      <c r="L274" s="107">
        <f>SUM(L266:L273)</f>
        <v>108.63644464285713</v>
      </c>
    </row>
    <row r="275" spans="2:12" ht="15" thickBot="1" x14ac:dyDescent="0.25">
      <c r="B275" s="170" t="s">
        <v>16</v>
      </c>
      <c r="C275" s="171"/>
      <c r="D275" s="171"/>
      <c r="E275" s="171"/>
      <c r="F275" s="172"/>
      <c r="G275" s="161">
        <f>G257+G274</f>
        <v>10479</v>
      </c>
      <c r="H275" s="173" t="s">
        <v>17</v>
      </c>
      <c r="I275" s="171"/>
      <c r="J275" s="171"/>
      <c r="K275" s="171"/>
      <c r="L275" s="109">
        <f>L257+L274</f>
        <v>910.85295138888875</v>
      </c>
    </row>
    <row r="276" spans="2:12" x14ac:dyDescent="0.2">
      <c r="B276" s="111"/>
      <c r="C276" s="111"/>
      <c r="D276" s="111"/>
      <c r="E276" s="111"/>
      <c r="F276" s="111"/>
      <c r="G276" s="162"/>
      <c r="H276" s="90"/>
      <c r="I276" s="90"/>
      <c r="J276" s="90"/>
      <c r="K276" s="90"/>
      <c r="L276" s="163"/>
    </row>
    <row r="277" spans="2:12" x14ac:dyDescent="0.2">
      <c r="G277" s="95"/>
      <c r="L277" s="95"/>
    </row>
  </sheetData>
  <mergeCells count="187">
    <mergeCell ref="B146:L147"/>
    <mergeCell ref="B274:F274"/>
    <mergeCell ref="H274:K274"/>
    <mergeCell ref="B275:F275"/>
    <mergeCell ref="H275:K275"/>
    <mergeCell ref="B90:L91"/>
    <mergeCell ref="B108:F108"/>
    <mergeCell ref="H108:K108"/>
    <mergeCell ref="B109:F109"/>
    <mergeCell ref="H109:K109"/>
    <mergeCell ref="B111:L112"/>
    <mergeCell ref="B143:F143"/>
    <mergeCell ref="H143:K143"/>
    <mergeCell ref="B144:F144"/>
    <mergeCell ref="H144:K144"/>
    <mergeCell ref="B95:B96"/>
    <mergeCell ref="C95:D95"/>
    <mergeCell ref="E95:F95"/>
    <mergeCell ref="G95:G96"/>
    <mergeCell ref="H95:H96"/>
    <mergeCell ref="I95:I96"/>
    <mergeCell ref="J95:J96"/>
    <mergeCell ref="K95:K96"/>
    <mergeCell ref="L95:L96"/>
    <mergeCell ref="B44:C44"/>
    <mergeCell ref="B73:F73"/>
    <mergeCell ref="H73:K73"/>
    <mergeCell ref="B74:F74"/>
    <mergeCell ref="H74:K74"/>
    <mergeCell ref="B76:L77"/>
    <mergeCell ref="B87:F87"/>
    <mergeCell ref="H87:K87"/>
    <mergeCell ref="B88:F88"/>
    <mergeCell ref="H88:K88"/>
    <mergeCell ref="B45:L45"/>
    <mergeCell ref="B46:B47"/>
    <mergeCell ref="C46:D46"/>
    <mergeCell ref="E46:F46"/>
    <mergeCell ref="G46:G47"/>
    <mergeCell ref="H46:H47"/>
    <mergeCell ref="I46:I47"/>
    <mergeCell ref="J46:J47"/>
    <mergeCell ref="K46:K47"/>
    <mergeCell ref="L46:L47"/>
    <mergeCell ref="B79:C79"/>
    <mergeCell ref="B80:L80"/>
    <mergeCell ref="B81:B82"/>
    <mergeCell ref="C81:D81"/>
    <mergeCell ref="I7:I8"/>
    <mergeCell ref="J7:J8"/>
    <mergeCell ref="K7:K8"/>
    <mergeCell ref="L7:L8"/>
    <mergeCell ref="B38:F38"/>
    <mergeCell ref="H38:K38"/>
    <mergeCell ref="B39:F39"/>
    <mergeCell ref="H39:K39"/>
    <mergeCell ref="B41:L42"/>
    <mergeCell ref="B2:L3"/>
    <mergeCell ref="B16:L17"/>
    <mergeCell ref="B19:C19"/>
    <mergeCell ref="B20:L20"/>
    <mergeCell ref="B21:B22"/>
    <mergeCell ref="C21:D21"/>
    <mergeCell ref="E21:F21"/>
    <mergeCell ref="G21:G22"/>
    <mergeCell ref="H21:H22"/>
    <mergeCell ref="I21:I22"/>
    <mergeCell ref="J21:J22"/>
    <mergeCell ref="K21:K22"/>
    <mergeCell ref="L21:L22"/>
    <mergeCell ref="B13:F13"/>
    <mergeCell ref="H13:K13"/>
    <mergeCell ref="B14:F14"/>
    <mergeCell ref="H14:K14"/>
    <mergeCell ref="B5:C5"/>
    <mergeCell ref="B6:L6"/>
    <mergeCell ref="B7:B8"/>
    <mergeCell ref="C7:D7"/>
    <mergeCell ref="E7:F7"/>
    <mergeCell ref="G7:G8"/>
    <mergeCell ref="H7:H8"/>
    <mergeCell ref="E81:F81"/>
    <mergeCell ref="G81:G82"/>
    <mergeCell ref="H81:H82"/>
    <mergeCell ref="I81:I82"/>
    <mergeCell ref="J81:J82"/>
    <mergeCell ref="K81:K82"/>
    <mergeCell ref="L81:L82"/>
    <mergeCell ref="B93:C93"/>
    <mergeCell ref="B94:L94"/>
    <mergeCell ref="B114:C114"/>
    <mergeCell ref="B115:L115"/>
    <mergeCell ref="B116:B117"/>
    <mergeCell ref="C116:D116"/>
    <mergeCell ref="E116:F116"/>
    <mergeCell ref="G116:G117"/>
    <mergeCell ref="H116:H117"/>
    <mergeCell ref="I116:I117"/>
    <mergeCell ref="J116:J117"/>
    <mergeCell ref="K116:K117"/>
    <mergeCell ref="L116:L117"/>
    <mergeCell ref="B149:C149"/>
    <mergeCell ref="B150:L150"/>
    <mergeCell ref="B151:B152"/>
    <mergeCell ref="C151:D151"/>
    <mergeCell ref="E151:F151"/>
    <mergeCell ref="G151:G152"/>
    <mergeCell ref="H151:H152"/>
    <mergeCell ref="I151:I152"/>
    <mergeCell ref="J151:J152"/>
    <mergeCell ref="K151:K152"/>
    <mergeCell ref="L151:L152"/>
    <mergeCell ref="B162:F162"/>
    <mergeCell ref="H162:K162"/>
    <mergeCell ref="B163:F163"/>
    <mergeCell ref="H163:K163"/>
    <mergeCell ref="B165:L166"/>
    <mergeCell ref="B168:C168"/>
    <mergeCell ref="B169:L169"/>
    <mergeCell ref="B170:B171"/>
    <mergeCell ref="C170:D170"/>
    <mergeCell ref="E170:F170"/>
    <mergeCell ref="G170:G171"/>
    <mergeCell ref="H170:H171"/>
    <mergeCell ref="I170:I171"/>
    <mergeCell ref="J170:J171"/>
    <mergeCell ref="K170:K171"/>
    <mergeCell ref="L170:L171"/>
    <mergeCell ref="B183:F183"/>
    <mergeCell ref="H183:K183"/>
    <mergeCell ref="B184:F184"/>
    <mergeCell ref="H184:K184"/>
    <mergeCell ref="B186:L187"/>
    <mergeCell ref="B191:B192"/>
    <mergeCell ref="C191:D191"/>
    <mergeCell ref="E191:F191"/>
    <mergeCell ref="G191:G192"/>
    <mergeCell ref="H191:H192"/>
    <mergeCell ref="I191:I192"/>
    <mergeCell ref="J191:J192"/>
    <mergeCell ref="K191:K192"/>
    <mergeCell ref="L191:L192"/>
    <mergeCell ref="B200:F200"/>
    <mergeCell ref="H200:K200"/>
    <mergeCell ref="B201:F201"/>
    <mergeCell ref="H201:K201"/>
    <mergeCell ref="B203:L204"/>
    <mergeCell ref="B208:B209"/>
    <mergeCell ref="C208:D208"/>
    <mergeCell ref="E208:F208"/>
    <mergeCell ref="G208:G209"/>
    <mergeCell ref="H208:H209"/>
    <mergeCell ref="I208:I209"/>
    <mergeCell ref="J208:J209"/>
    <mergeCell ref="K208:K209"/>
    <mergeCell ref="L208:L209"/>
    <mergeCell ref="O219:P219"/>
    <mergeCell ref="Q219:R219"/>
    <mergeCell ref="B222:F222"/>
    <mergeCell ref="H222:K222"/>
    <mergeCell ref="B223:F223"/>
    <mergeCell ref="H223:K223"/>
    <mergeCell ref="B225:L226"/>
    <mergeCell ref="B229:L229"/>
    <mergeCell ref="B230:B231"/>
    <mergeCell ref="C230:D230"/>
    <mergeCell ref="E230:F230"/>
    <mergeCell ref="G230:G231"/>
    <mergeCell ref="H230:H231"/>
    <mergeCell ref="I230:I231"/>
    <mergeCell ref="J230:J231"/>
    <mergeCell ref="K230:K231"/>
    <mergeCell ref="L230:L231"/>
    <mergeCell ref="B256:F256"/>
    <mergeCell ref="H256:K256"/>
    <mergeCell ref="B257:F257"/>
    <mergeCell ref="H257:K257"/>
    <mergeCell ref="B259:L260"/>
    <mergeCell ref="B264:B265"/>
    <mergeCell ref="C264:D264"/>
    <mergeCell ref="E264:F264"/>
    <mergeCell ref="G264:G265"/>
    <mergeCell ref="H264:H265"/>
    <mergeCell ref="I264:I265"/>
    <mergeCell ref="J264:J265"/>
    <mergeCell ref="K264:K265"/>
    <mergeCell ref="L264:L265"/>
  </mergeCells>
  <pageMargins left="0.23622047244094491" right="0.23622047244094491" top="0.74803149606299213" bottom="0.74803149606299213" header="0.31496062992125984" footer="0.31496062992125984"/>
  <pageSetup paperSize="9" scale="5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L33"/>
  <sheetViews>
    <sheetView topLeftCell="A7" workbookViewId="0">
      <selection activeCell="A7" sqref="A1:XFD1048576"/>
    </sheetView>
  </sheetViews>
  <sheetFormatPr defaultRowHeight="15" x14ac:dyDescent="0.25"/>
  <cols>
    <col min="3" max="9" width="11.5703125" customWidth="1"/>
    <col min="10" max="10" width="15.42578125" customWidth="1"/>
    <col min="11" max="12" width="11.5703125" customWidth="1"/>
  </cols>
  <sheetData>
    <row r="5" spans="2:12" ht="15.75" thickBot="1" x14ac:dyDescent="0.3"/>
    <row r="6" spans="2:12" x14ac:dyDescent="0.25">
      <c r="B6" s="241" t="s">
        <v>47</v>
      </c>
      <c r="C6" s="242"/>
      <c r="D6" s="242"/>
      <c r="E6" s="242"/>
      <c r="F6" s="242"/>
      <c r="G6" s="242"/>
      <c r="H6" s="242"/>
      <c r="I6" s="242"/>
      <c r="J6" s="242"/>
      <c r="K6" s="242"/>
      <c r="L6" s="243"/>
    </row>
    <row r="7" spans="2:12" ht="15.75" thickBot="1" x14ac:dyDescent="0.3">
      <c r="B7" s="244"/>
      <c r="C7" s="245"/>
      <c r="D7" s="245"/>
      <c r="E7" s="245"/>
      <c r="F7" s="245"/>
      <c r="G7" s="245"/>
      <c r="H7" s="245"/>
      <c r="I7" s="245"/>
      <c r="J7" s="245"/>
      <c r="K7" s="245"/>
      <c r="L7" s="246"/>
    </row>
    <row r="8" spans="2:12" ht="15.75" thickBot="1" x14ac:dyDescent="0.3">
      <c r="B8" s="25"/>
      <c r="C8" s="60"/>
      <c r="D8" s="24"/>
      <c r="E8" s="24"/>
      <c r="F8" s="24"/>
      <c r="G8" s="24"/>
      <c r="H8" s="24"/>
      <c r="I8" s="24"/>
      <c r="J8" s="24"/>
      <c r="K8" s="24"/>
      <c r="L8" s="24"/>
    </row>
    <row r="9" spans="2:12" ht="15.75" thickBot="1" x14ac:dyDescent="0.3">
      <c r="B9" s="67" t="s">
        <v>0</v>
      </c>
      <c r="C9" s="68"/>
      <c r="D9" s="54"/>
      <c r="E9" s="1"/>
      <c r="F9" s="54"/>
      <c r="G9" s="1"/>
      <c r="H9" s="1"/>
      <c r="I9" s="1"/>
      <c r="J9" s="1"/>
      <c r="K9" s="1"/>
      <c r="L9" s="1"/>
    </row>
    <row r="10" spans="2:12" ht="15.75" thickBot="1" x14ac:dyDescent="0.3">
      <c r="B10" s="69" t="s">
        <v>1</v>
      </c>
      <c r="C10" s="70"/>
      <c r="D10" s="70"/>
      <c r="E10" s="70"/>
      <c r="F10" s="70"/>
      <c r="G10" s="70"/>
      <c r="H10" s="70"/>
      <c r="I10" s="70"/>
      <c r="J10" s="70"/>
      <c r="K10" s="70"/>
      <c r="L10" s="71"/>
    </row>
    <row r="11" spans="2:12" ht="73.5" customHeight="1" x14ac:dyDescent="0.25">
      <c r="B11" s="247" t="s">
        <v>2</v>
      </c>
      <c r="C11" s="249" t="s">
        <v>3</v>
      </c>
      <c r="D11" s="249"/>
      <c r="E11" s="249" t="s">
        <v>4</v>
      </c>
      <c r="F11" s="249"/>
      <c r="G11" s="250" t="s">
        <v>5</v>
      </c>
      <c r="H11" s="250" t="s">
        <v>6</v>
      </c>
      <c r="I11" s="250" t="s">
        <v>7</v>
      </c>
      <c r="J11" s="250" t="s">
        <v>8</v>
      </c>
      <c r="K11" s="250" t="s">
        <v>9</v>
      </c>
      <c r="L11" s="252" t="s">
        <v>10</v>
      </c>
    </row>
    <row r="12" spans="2:12" ht="15.75" thickBot="1" x14ac:dyDescent="0.3">
      <c r="B12" s="248"/>
      <c r="C12" s="15" t="s">
        <v>11</v>
      </c>
      <c r="D12" s="15" t="s">
        <v>12</v>
      </c>
      <c r="E12" s="15" t="s">
        <v>13</v>
      </c>
      <c r="F12" s="15" t="s">
        <v>12</v>
      </c>
      <c r="G12" s="251"/>
      <c r="H12" s="251"/>
      <c r="I12" s="251"/>
      <c r="J12" s="251"/>
      <c r="K12" s="251"/>
      <c r="L12" s="253"/>
    </row>
    <row r="13" spans="2:12" x14ac:dyDescent="0.25">
      <c r="B13" s="16"/>
      <c r="C13" s="17" t="s">
        <v>119</v>
      </c>
      <c r="D13" s="55">
        <v>0.35833333333333334</v>
      </c>
      <c r="E13" s="17" t="s">
        <v>119</v>
      </c>
      <c r="F13" s="55">
        <v>0.61249999999999993</v>
      </c>
      <c r="G13" s="18">
        <v>366</v>
      </c>
      <c r="H13" s="18" t="s">
        <v>51</v>
      </c>
      <c r="I13" s="18" t="s">
        <v>55</v>
      </c>
      <c r="J13" s="18" t="s">
        <v>93</v>
      </c>
      <c r="K13" s="18">
        <v>500.1</v>
      </c>
      <c r="L13" s="19">
        <v>127.10875</v>
      </c>
    </row>
    <row r="14" spans="2:12" x14ac:dyDescent="0.25">
      <c r="B14" s="20"/>
      <c r="C14" s="3" t="s">
        <v>119</v>
      </c>
      <c r="D14" s="50">
        <v>0.39930555555555558</v>
      </c>
      <c r="E14" s="3" t="s">
        <v>119</v>
      </c>
      <c r="F14" s="50">
        <v>0.42499999999999999</v>
      </c>
      <c r="G14" s="2">
        <v>37</v>
      </c>
      <c r="H14" s="2" t="s">
        <v>51</v>
      </c>
      <c r="I14" s="2" t="s">
        <v>55</v>
      </c>
      <c r="J14" s="2" t="s">
        <v>95</v>
      </c>
      <c r="K14" s="2">
        <v>235.875</v>
      </c>
      <c r="L14" s="4">
        <v>6.06</v>
      </c>
    </row>
    <row r="15" spans="2:12" x14ac:dyDescent="0.25">
      <c r="B15" s="20"/>
      <c r="C15" s="3" t="s">
        <v>119</v>
      </c>
      <c r="D15" s="50">
        <v>0.44444444444444442</v>
      </c>
      <c r="E15" s="3" t="s">
        <v>119</v>
      </c>
      <c r="F15" s="50">
        <v>0.46249999999999997</v>
      </c>
      <c r="G15" s="2">
        <v>26</v>
      </c>
      <c r="H15" s="2" t="s">
        <v>51</v>
      </c>
      <c r="I15" s="2" t="s">
        <v>55</v>
      </c>
      <c r="J15" s="2" t="s">
        <v>95</v>
      </c>
      <c r="K15" s="2">
        <v>235.875</v>
      </c>
      <c r="L15" s="4">
        <v>4.258</v>
      </c>
    </row>
    <row r="16" spans="2:12" x14ac:dyDescent="0.25">
      <c r="B16" s="20"/>
      <c r="C16" s="3"/>
      <c r="D16" s="50"/>
      <c r="E16" s="3"/>
      <c r="F16" s="50"/>
      <c r="G16" s="2"/>
      <c r="H16" s="2"/>
      <c r="I16" s="2"/>
      <c r="J16" s="2"/>
      <c r="K16" s="2"/>
      <c r="L16" s="4"/>
    </row>
    <row r="17" spans="2:12" x14ac:dyDescent="0.25">
      <c r="B17" s="20"/>
      <c r="C17" s="3"/>
      <c r="D17" s="50"/>
      <c r="E17" s="3"/>
      <c r="F17" s="50"/>
      <c r="G17" s="2"/>
      <c r="H17" s="2"/>
      <c r="I17" s="2"/>
      <c r="J17" s="2"/>
      <c r="K17" s="2"/>
      <c r="L17" s="4"/>
    </row>
    <row r="18" spans="2:12" x14ac:dyDescent="0.25">
      <c r="B18" s="20"/>
      <c r="C18" s="3"/>
      <c r="D18" s="50"/>
      <c r="E18" s="3"/>
      <c r="F18" s="50"/>
      <c r="G18" s="2"/>
      <c r="H18" s="2"/>
      <c r="I18" s="2"/>
      <c r="J18" s="2"/>
      <c r="K18" s="2"/>
      <c r="L18" s="4"/>
    </row>
    <row r="19" spans="2:12" x14ac:dyDescent="0.25">
      <c r="B19" s="20"/>
      <c r="C19" s="3"/>
      <c r="D19" s="50"/>
      <c r="E19" s="3"/>
      <c r="F19" s="50"/>
      <c r="G19" s="2"/>
      <c r="H19" s="2"/>
      <c r="I19" s="2"/>
      <c r="J19" s="2"/>
      <c r="K19" s="2"/>
      <c r="L19" s="4"/>
    </row>
    <row r="20" spans="2:12" x14ac:dyDescent="0.25">
      <c r="B20" s="20"/>
      <c r="C20" s="3"/>
      <c r="D20" s="50"/>
      <c r="E20" s="3"/>
      <c r="F20" s="50"/>
      <c r="G20" s="2"/>
      <c r="H20" s="2"/>
      <c r="I20" s="2"/>
      <c r="J20" s="2"/>
      <c r="K20" s="2"/>
      <c r="L20" s="4"/>
    </row>
    <row r="21" spans="2:12" x14ac:dyDescent="0.25">
      <c r="B21" s="20"/>
      <c r="C21" s="3"/>
      <c r="D21" s="50"/>
      <c r="E21" s="3"/>
      <c r="F21" s="50"/>
      <c r="G21" s="2"/>
      <c r="H21" s="2"/>
      <c r="I21" s="2"/>
      <c r="J21" s="2"/>
      <c r="K21" s="2"/>
      <c r="L21" s="4"/>
    </row>
    <row r="22" spans="2:12" x14ac:dyDescent="0.25">
      <c r="B22" s="20"/>
      <c r="C22" s="3"/>
      <c r="D22" s="50"/>
      <c r="E22" s="3"/>
      <c r="F22" s="50"/>
      <c r="G22" s="2"/>
      <c r="H22" s="2"/>
      <c r="I22" s="2"/>
      <c r="J22" s="2"/>
      <c r="K22" s="2"/>
      <c r="L22" s="4"/>
    </row>
    <row r="23" spans="2:12" x14ac:dyDescent="0.25">
      <c r="B23" s="20"/>
      <c r="C23" s="3"/>
      <c r="D23" s="50"/>
      <c r="E23" s="3"/>
      <c r="F23" s="50"/>
      <c r="G23" s="2"/>
      <c r="H23" s="2"/>
      <c r="I23" s="2"/>
      <c r="J23" s="2"/>
      <c r="K23" s="2"/>
      <c r="L23" s="4"/>
    </row>
    <row r="24" spans="2:12" x14ac:dyDescent="0.25">
      <c r="B24" s="20"/>
      <c r="C24" s="3"/>
      <c r="D24" s="50"/>
      <c r="E24" s="3"/>
      <c r="F24" s="50"/>
      <c r="G24" s="2"/>
      <c r="H24" s="2"/>
      <c r="I24" s="2"/>
      <c r="J24" s="2"/>
      <c r="K24" s="2"/>
      <c r="L24" s="4"/>
    </row>
    <row r="25" spans="2:12" s="49" customFormat="1" x14ac:dyDescent="0.25">
      <c r="B25" s="44"/>
      <c r="C25" s="45"/>
      <c r="D25" s="56"/>
      <c r="E25" s="45"/>
      <c r="F25" s="56"/>
      <c r="G25" s="46"/>
      <c r="H25" s="46"/>
      <c r="I25" s="46"/>
      <c r="J25" s="46"/>
      <c r="K25" s="47"/>
      <c r="L25" s="48"/>
    </row>
    <row r="26" spans="2:12" s="34" customFormat="1" x14ac:dyDescent="0.25">
      <c r="B26" s="30"/>
      <c r="C26" s="31"/>
      <c r="D26" s="57"/>
      <c r="E26" s="31"/>
      <c r="F26" s="57"/>
      <c r="G26" s="32"/>
      <c r="H26" s="32"/>
      <c r="I26" s="32"/>
      <c r="J26" s="32"/>
      <c r="K26" s="32"/>
      <c r="L26" s="33"/>
    </row>
    <row r="27" spans="2:12" s="34" customFormat="1" x14ac:dyDescent="0.25">
      <c r="B27" s="30"/>
      <c r="C27" s="31"/>
      <c r="D27" s="57"/>
      <c r="E27" s="31"/>
      <c r="F27" s="57"/>
      <c r="G27" s="32"/>
      <c r="H27" s="32"/>
      <c r="I27" s="32"/>
      <c r="J27" s="32"/>
      <c r="K27" s="32"/>
      <c r="L27" s="33"/>
    </row>
    <row r="28" spans="2:12" s="34" customFormat="1" x14ac:dyDescent="0.25">
      <c r="B28" s="30"/>
      <c r="C28" s="31"/>
      <c r="D28" s="57"/>
      <c r="E28" s="31"/>
      <c r="F28" s="57"/>
      <c r="G28" s="32"/>
      <c r="H28" s="32"/>
      <c r="I28" s="32"/>
      <c r="J28" s="32"/>
      <c r="K28" s="32"/>
      <c r="L28" s="35"/>
    </row>
    <row r="29" spans="2:12" s="41" customFormat="1" x14ac:dyDescent="0.25">
      <c r="B29" s="36"/>
      <c r="C29" s="37"/>
      <c r="D29" s="58"/>
      <c r="E29" s="37"/>
      <c r="F29" s="58"/>
      <c r="G29" s="38"/>
      <c r="H29" s="38"/>
      <c r="I29" s="38"/>
      <c r="J29" s="38"/>
      <c r="K29" s="39"/>
      <c r="L29" s="40"/>
    </row>
    <row r="30" spans="2:12" s="34" customFormat="1" x14ac:dyDescent="0.25">
      <c r="B30" s="30"/>
      <c r="C30" s="31"/>
      <c r="D30" s="57"/>
      <c r="E30" s="31"/>
      <c r="F30" s="57"/>
      <c r="G30" s="32"/>
      <c r="H30" s="32"/>
      <c r="I30" s="32"/>
      <c r="J30" s="32"/>
      <c r="K30" s="32"/>
      <c r="L30" s="35"/>
    </row>
    <row r="31" spans="2:12" ht="15.75" thickBot="1" x14ac:dyDescent="0.3">
      <c r="B31" s="21"/>
      <c r="C31" s="22"/>
      <c r="D31" s="23"/>
      <c r="E31" s="22"/>
      <c r="F31" s="23"/>
      <c r="G31" s="23"/>
      <c r="H31" s="23"/>
      <c r="I31" s="23"/>
      <c r="J31" s="23"/>
      <c r="K31" s="23"/>
      <c r="L31" s="5"/>
    </row>
    <row r="32" spans="2:12" x14ac:dyDescent="0.25">
      <c r="B32" s="61" t="s">
        <v>14</v>
      </c>
      <c r="C32" s="62"/>
      <c r="D32" s="62"/>
      <c r="E32" s="62"/>
      <c r="F32" s="63"/>
      <c r="G32" s="19">
        <f>SUM(G13:G30)</f>
        <v>429</v>
      </c>
      <c r="H32" s="237" t="s">
        <v>15</v>
      </c>
      <c r="I32" s="238"/>
      <c r="J32" s="238"/>
      <c r="K32" s="238"/>
      <c r="L32" s="42">
        <f>SUM(L13:L30)</f>
        <v>137.42675</v>
      </c>
    </row>
    <row r="33" spans="2:12" ht="15.75" thickBot="1" x14ac:dyDescent="0.3">
      <c r="B33" s="64" t="s">
        <v>16</v>
      </c>
      <c r="C33" s="65"/>
      <c r="D33" s="65"/>
      <c r="E33" s="65"/>
      <c r="F33" s="66"/>
      <c r="G33" s="5">
        <f>G32+G3</f>
        <v>429</v>
      </c>
      <c r="H33" s="239" t="s">
        <v>17</v>
      </c>
      <c r="I33" s="240"/>
      <c r="J33" s="240"/>
      <c r="K33" s="240"/>
      <c r="L33" s="43">
        <f>L32+L3</f>
        <v>137.42675</v>
      </c>
    </row>
  </sheetData>
  <mergeCells count="12">
    <mergeCell ref="H32:K32"/>
    <mergeCell ref="H33:K33"/>
    <mergeCell ref="B6:L7"/>
    <mergeCell ref="B11:B12"/>
    <mergeCell ref="C11:D11"/>
    <mergeCell ref="E11:F11"/>
    <mergeCell ref="G11:G12"/>
    <mergeCell ref="H11:H12"/>
    <mergeCell ref="I11:I12"/>
    <mergeCell ref="J11:J12"/>
    <mergeCell ref="K11:K12"/>
    <mergeCell ref="L11:L1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8"/>
  <sheetViews>
    <sheetView showGridLines="0" workbookViewId="0">
      <selection activeCell="C8" sqref="C8"/>
    </sheetView>
  </sheetViews>
  <sheetFormatPr defaultRowHeight="15" x14ac:dyDescent="0.25"/>
  <cols>
    <col min="2" max="5" width="15.7109375" customWidth="1"/>
  </cols>
  <sheetData>
    <row r="2" spans="2:5" ht="15.75" thickBot="1" x14ac:dyDescent="0.3"/>
    <row r="3" spans="2:5" ht="16.5" thickBot="1" x14ac:dyDescent="0.3">
      <c r="B3" s="11" t="s">
        <v>18</v>
      </c>
      <c r="C3" s="1"/>
      <c r="D3" s="254"/>
      <c r="E3" s="254"/>
    </row>
    <row r="4" spans="2:5" ht="16.5" thickBot="1" x14ac:dyDescent="0.3">
      <c r="B4" s="255" t="s">
        <v>19</v>
      </c>
      <c r="C4" s="256"/>
      <c r="D4" s="254"/>
      <c r="E4" s="254"/>
    </row>
    <row r="5" spans="2:5" ht="15.75" x14ac:dyDescent="0.25">
      <c r="B5" s="12" t="s">
        <v>20</v>
      </c>
      <c r="C5" s="13" t="s">
        <v>21</v>
      </c>
      <c r="D5" s="254"/>
      <c r="E5" s="254"/>
    </row>
    <row r="6" spans="2:5" ht="15.75" x14ac:dyDescent="0.25">
      <c r="B6" s="9" t="s">
        <v>22</v>
      </c>
      <c r="C6" s="14" t="s">
        <v>23</v>
      </c>
      <c r="D6" s="254"/>
      <c r="E6" s="254"/>
    </row>
    <row r="7" spans="2:5" ht="15.75" x14ac:dyDescent="0.25">
      <c r="B7" s="9" t="s">
        <v>24</v>
      </c>
      <c r="C7" s="164">
        <v>3263103.3909999998</v>
      </c>
      <c r="D7" s="254"/>
      <c r="E7" s="254"/>
    </row>
    <row r="8" spans="2:5" ht="16.5" thickBot="1" x14ac:dyDescent="0.3">
      <c r="B8" s="10" t="s">
        <v>25</v>
      </c>
      <c r="C8" s="165">
        <f>910.853/C7*8760</f>
        <v>2.4452404119364295</v>
      </c>
      <c r="D8" s="254"/>
      <c r="E8" s="254"/>
    </row>
  </sheetData>
  <mergeCells count="7">
    <mergeCell ref="D8:E8"/>
    <mergeCell ref="D7:E7"/>
    <mergeCell ref="D3:E3"/>
    <mergeCell ref="B4:C4"/>
    <mergeCell ref="D4:E4"/>
    <mergeCell ref="D5:E5"/>
    <mergeCell ref="D6:E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2"/>
  <sheetViews>
    <sheetView showGridLines="0" tabSelected="1" workbookViewId="0">
      <selection activeCell="C31" sqref="C31"/>
    </sheetView>
  </sheetViews>
  <sheetFormatPr defaultRowHeight="15" x14ac:dyDescent="0.25"/>
  <cols>
    <col min="2" max="16" width="15.7109375" customWidth="1"/>
  </cols>
  <sheetData>
    <row r="1" spans="2:16" ht="15.75" thickBot="1" x14ac:dyDescent="0.3"/>
    <row r="2" spans="2:16" ht="15.75" thickBot="1" x14ac:dyDescent="0.3">
      <c r="B2" s="260" t="s">
        <v>26</v>
      </c>
      <c r="C2" s="261"/>
      <c r="D2" s="262"/>
      <c r="E2" s="29" t="s">
        <v>38</v>
      </c>
      <c r="F2" s="29" t="s">
        <v>39</v>
      </c>
      <c r="G2" s="29" t="s">
        <v>40</v>
      </c>
      <c r="H2" s="29" t="s">
        <v>41</v>
      </c>
      <c r="I2" s="29" t="s">
        <v>42</v>
      </c>
      <c r="J2" s="29" t="s">
        <v>43</v>
      </c>
      <c r="K2" s="29" t="s">
        <v>44</v>
      </c>
      <c r="L2" s="29" t="s">
        <v>45</v>
      </c>
      <c r="M2" s="29" t="s">
        <v>46</v>
      </c>
      <c r="N2" s="29" t="s">
        <v>47</v>
      </c>
      <c r="O2" s="29" t="s">
        <v>48</v>
      </c>
      <c r="P2" s="29" t="s">
        <v>49</v>
      </c>
    </row>
    <row r="3" spans="2:16" s="26" customFormat="1" ht="33" customHeight="1" thickBot="1" x14ac:dyDescent="0.3">
      <c r="B3" s="272" t="s">
        <v>50</v>
      </c>
      <c r="C3" s="273"/>
      <c r="D3" s="274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</row>
    <row r="4" spans="2:16" ht="15" customHeight="1" x14ac:dyDescent="0.25">
      <c r="B4" s="263" t="s">
        <v>27</v>
      </c>
      <c r="C4" s="264"/>
      <c r="D4" s="265"/>
      <c r="E4" s="27" t="s">
        <v>28</v>
      </c>
      <c r="F4" s="27" t="s">
        <v>28</v>
      </c>
      <c r="G4" s="27" t="s">
        <v>28</v>
      </c>
      <c r="H4" s="27" t="s">
        <v>28</v>
      </c>
      <c r="I4" s="27" t="s">
        <v>28</v>
      </c>
      <c r="J4" s="27" t="s">
        <v>28</v>
      </c>
      <c r="K4" s="27" t="s">
        <v>28</v>
      </c>
      <c r="L4" s="27" t="s">
        <v>28</v>
      </c>
      <c r="M4" s="27" t="s">
        <v>28</v>
      </c>
      <c r="N4" s="27" t="s">
        <v>28</v>
      </c>
      <c r="O4" s="27" t="s">
        <v>28</v>
      </c>
      <c r="P4" s="27" t="s">
        <v>28</v>
      </c>
    </row>
    <row r="5" spans="2:16" ht="38.25" x14ac:dyDescent="0.25">
      <c r="B5" s="266" t="s">
        <v>29</v>
      </c>
      <c r="C5" s="267"/>
      <c r="D5" s="268"/>
      <c r="E5" s="6" t="s">
        <v>30</v>
      </c>
      <c r="F5" s="6" t="s">
        <v>30</v>
      </c>
      <c r="G5" s="6" t="s">
        <v>30</v>
      </c>
      <c r="H5" s="6" t="s">
        <v>30</v>
      </c>
      <c r="I5" s="6" t="s">
        <v>30</v>
      </c>
      <c r="J5" s="6" t="s">
        <v>30</v>
      </c>
      <c r="K5" s="6" t="s">
        <v>30</v>
      </c>
      <c r="L5" s="6" t="s">
        <v>30</v>
      </c>
      <c r="M5" s="6" t="s">
        <v>30</v>
      </c>
      <c r="N5" s="6" t="s">
        <v>30</v>
      </c>
      <c r="O5" s="6" t="s">
        <v>30</v>
      </c>
      <c r="P5" s="6" t="s">
        <v>30</v>
      </c>
    </row>
    <row r="6" spans="2:16" ht="51" x14ac:dyDescent="0.25">
      <c r="B6" s="266"/>
      <c r="C6" s="267"/>
      <c r="D6" s="268"/>
      <c r="E6" s="6" t="s">
        <v>31</v>
      </c>
      <c r="F6" s="6" t="s">
        <v>31</v>
      </c>
      <c r="G6" s="6" t="s">
        <v>31</v>
      </c>
      <c r="H6" s="6" t="s">
        <v>31</v>
      </c>
      <c r="I6" s="6" t="s">
        <v>31</v>
      </c>
      <c r="J6" s="6" t="s">
        <v>31</v>
      </c>
      <c r="K6" s="6" t="s">
        <v>31</v>
      </c>
      <c r="L6" s="6" t="s">
        <v>31</v>
      </c>
      <c r="M6" s="6" t="s">
        <v>31</v>
      </c>
      <c r="N6" s="6" t="s">
        <v>31</v>
      </c>
      <c r="O6" s="6" t="s">
        <v>31</v>
      </c>
      <c r="P6" s="6" t="s">
        <v>31</v>
      </c>
    </row>
    <row r="7" spans="2:16" x14ac:dyDescent="0.25">
      <c r="B7" s="269" t="s">
        <v>32</v>
      </c>
      <c r="C7" s="270"/>
      <c r="D7" s="271"/>
      <c r="E7" s="7">
        <v>4</v>
      </c>
      <c r="F7" s="7">
        <v>15</v>
      </c>
      <c r="G7" s="7">
        <v>25</v>
      </c>
      <c r="H7" s="7">
        <v>4</v>
      </c>
      <c r="I7" s="7">
        <v>11</v>
      </c>
      <c r="J7" s="7">
        <v>25</v>
      </c>
      <c r="K7" s="7">
        <v>9</v>
      </c>
      <c r="L7" s="7">
        <v>11</v>
      </c>
      <c r="M7" s="7">
        <v>7</v>
      </c>
      <c r="N7" s="7">
        <v>12</v>
      </c>
      <c r="O7" s="7">
        <v>24</v>
      </c>
      <c r="P7" s="7">
        <v>8</v>
      </c>
    </row>
    <row r="8" spans="2:16" x14ac:dyDescent="0.25">
      <c r="B8" s="269" t="s">
        <v>33</v>
      </c>
      <c r="C8" s="270"/>
      <c r="D8" s="271"/>
      <c r="E8" s="7">
        <v>4</v>
      </c>
      <c r="F8" s="7">
        <v>15</v>
      </c>
      <c r="G8" s="7">
        <v>25</v>
      </c>
      <c r="H8" s="7">
        <v>4</v>
      </c>
      <c r="I8" s="7">
        <v>11</v>
      </c>
      <c r="J8" s="7">
        <v>25</v>
      </c>
      <c r="K8" s="7">
        <v>9</v>
      </c>
      <c r="L8" s="7">
        <v>11</v>
      </c>
      <c r="M8" s="7">
        <v>7</v>
      </c>
      <c r="N8" s="7">
        <v>12</v>
      </c>
      <c r="O8" s="7">
        <v>24</v>
      </c>
      <c r="P8" s="7">
        <v>8</v>
      </c>
    </row>
    <row r="9" spans="2:16" x14ac:dyDescent="0.25">
      <c r="B9" s="269" t="s">
        <v>34</v>
      </c>
      <c r="C9" s="270"/>
      <c r="D9" s="271"/>
      <c r="E9" s="7">
        <v>100</v>
      </c>
      <c r="F9" s="7">
        <v>100</v>
      </c>
      <c r="G9" s="7">
        <v>100</v>
      </c>
      <c r="H9" s="7">
        <v>100</v>
      </c>
      <c r="I9" s="7">
        <v>100</v>
      </c>
      <c r="J9" s="7">
        <v>100</v>
      </c>
      <c r="K9" s="7">
        <v>100</v>
      </c>
      <c r="L9" s="7">
        <v>100</v>
      </c>
      <c r="M9" s="7">
        <v>100</v>
      </c>
      <c r="N9" s="7">
        <v>100</v>
      </c>
      <c r="O9" s="7">
        <v>100</v>
      </c>
      <c r="P9" s="7">
        <v>100</v>
      </c>
    </row>
    <row r="10" spans="2:16" x14ac:dyDescent="0.25">
      <c r="B10" s="269" t="s">
        <v>35</v>
      </c>
      <c r="C10" s="270"/>
      <c r="D10" s="271"/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</row>
    <row r="11" spans="2:16" x14ac:dyDescent="0.25">
      <c r="B11" s="269" t="s">
        <v>36</v>
      </c>
      <c r="C11" s="270"/>
      <c r="D11" s="271"/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</row>
    <row r="12" spans="2:16" ht="15.75" thickBot="1" x14ac:dyDescent="0.3">
      <c r="B12" s="257" t="s">
        <v>37</v>
      </c>
      <c r="C12" s="258"/>
      <c r="D12" s="259"/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</row>
  </sheetData>
  <mergeCells count="10">
    <mergeCell ref="B12:D12"/>
    <mergeCell ref="B2:D2"/>
    <mergeCell ref="B4:D4"/>
    <mergeCell ref="B5:D6"/>
    <mergeCell ref="B7:D7"/>
    <mergeCell ref="B8:D8"/>
    <mergeCell ref="B9:D9"/>
    <mergeCell ref="B10:D10"/>
    <mergeCell ref="B3:D3"/>
    <mergeCell ref="B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tabela P1</vt:lpstr>
      <vt:lpstr>okt</vt:lpstr>
      <vt:lpstr>tabela P2</vt:lpstr>
      <vt:lpstr>tabela P3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2019-03-05T10:53:05Z</dcterms:modified>
</cp:coreProperties>
</file>