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saveExternalLinkValues="0" defaultThemeVersion="166925"/>
  <mc:AlternateContent xmlns:mc="http://schemas.openxmlformats.org/markup-compatibility/2006">
    <mc:Choice Requires="x15">
      <x15ac:absPath xmlns:x15ac="http://schemas.microsoft.com/office/spreadsheetml/2010/11/ac" url="C:\Users\enis.cindrak\Desktop\Dopisi\Izvještaj o kvalitetu\2022\12. Decembar\"/>
    </mc:Choice>
  </mc:AlternateContent>
  <xr:revisionPtr revIDLastSave="0" documentId="13_ncr:1_{7F427E52-C700-4893-8FB7-1042F873B784}" xr6:coauthVersionLast="36" xr6:coauthVersionMax="36" xr10:uidLastSave="{00000000-0000-0000-0000-000000000000}"/>
  <bookViews>
    <workbookView xWindow="0" yWindow="0" windowWidth="23040" windowHeight="9060" activeTab="2" xr2:uid="{00000000-000D-0000-FFFF-FFFF00000000}"/>
  </bookViews>
  <sheets>
    <sheet name="Tabela P1" sheetId="1" r:id="rId1"/>
    <sheet name="Tabela P2" sheetId="3" r:id="rId2"/>
    <sheet name="Tabela P3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3" l="1"/>
  <c r="G278" i="1" l="1"/>
  <c r="G253" i="1"/>
  <c r="G320" i="1" l="1"/>
  <c r="L319" i="1"/>
  <c r="L318" i="1"/>
  <c r="L317" i="1"/>
  <c r="L316" i="1"/>
  <c r="L315" i="1"/>
  <c r="L314" i="1"/>
  <c r="L313" i="1"/>
  <c r="L312" i="1"/>
  <c r="L311" i="1"/>
  <c r="L310" i="1"/>
  <c r="L309" i="1"/>
  <c r="L308" i="1"/>
  <c r="L320" i="1" s="1"/>
  <c r="G297" i="1" l="1"/>
  <c r="L296" i="1"/>
  <c r="L295" i="1"/>
  <c r="L294" i="1"/>
  <c r="L293" i="1"/>
  <c r="L292" i="1"/>
  <c r="L291" i="1"/>
  <c r="L290" i="1"/>
  <c r="L289" i="1"/>
  <c r="L288" i="1"/>
  <c r="L287" i="1"/>
  <c r="L297" i="1" l="1"/>
  <c r="G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77" i="1" l="1"/>
  <c r="G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216" i="1"/>
  <c r="L215" i="1"/>
  <c r="G298" i="1" l="1"/>
  <c r="L252" i="1"/>
  <c r="L201" i="1"/>
  <c r="G321" i="1" l="1"/>
  <c r="G205" i="1"/>
  <c r="L204" i="1"/>
  <c r="L203" i="1"/>
  <c r="L202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205" i="1" l="1"/>
  <c r="G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78" i="1" l="1"/>
  <c r="G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47" i="1" l="1"/>
  <c r="G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14" i="1" l="1"/>
  <c r="G91" i="1"/>
  <c r="L90" i="1"/>
  <c r="L89" i="1"/>
  <c r="L88" i="1"/>
  <c r="L87" i="1"/>
  <c r="L86" i="1"/>
  <c r="L85" i="1"/>
  <c r="L84" i="1"/>
  <c r="L91" i="1" l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G73" i="1"/>
  <c r="L73" i="1" l="1"/>
  <c r="L39" i="1" l="1"/>
  <c r="G42" i="1"/>
  <c r="L38" i="1" l="1"/>
  <c r="L41" i="1" l="1"/>
  <c r="L40" i="1"/>
  <c r="L37" i="1" l="1"/>
  <c r="L36" i="1"/>
  <c r="L35" i="1"/>
  <c r="L34" i="1"/>
  <c r="L33" i="1"/>
  <c r="L32" i="1"/>
  <c r="L31" i="1"/>
  <c r="L30" i="1"/>
  <c r="L42" i="1" l="1"/>
  <c r="G19" i="1"/>
  <c r="L10" i="1" l="1"/>
  <c r="G20" i="1" l="1"/>
  <c r="G43" i="1" s="1"/>
  <c r="G74" i="1" s="1"/>
  <c r="G92" i="1" s="1"/>
  <c r="G115" i="1" s="1"/>
  <c r="G148" i="1" s="1"/>
  <c r="G179" i="1" s="1"/>
  <c r="G206" i="1" s="1"/>
  <c r="L18" i="1"/>
  <c r="L17" i="1"/>
  <c r="L16" i="1"/>
  <c r="L9" i="1"/>
  <c r="L15" i="1"/>
  <c r="L14" i="1"/>
  <c r="L13" i="1"/>
  <c r="L12" i="1"/>
  <c r="L11" i="1"/>
  <c r="L19" i="1" l="1"/>
  <c r="L20" i="1" s="1"/>
  <c r="L43" i="1" s="1"/>
  <c r="L74" i="1" s="1"/>
  <c r="L92" i="1" s="1"/>
  <c r="L115" i="1" s="1"/>
  <c r="L148" i="1" l="1"/>
  <c r="L179" i="1" s="1"/>
  <c r="L206" i="1" s="1"/>
  <c r="L253" i="1" s="1"/>
  <c r="L278" i="1" s="1"/>
  <c r="L298" i="1" s="1"/>
  <c r="L321" i="1" s="1"/>
</calcChain>
</file>

<file path=xl/sharedStrings.xml><?xml version="1.0" encoding="utf-8"?>
<sst xmlns="http://schemas.openxmlformats.org/spreadsheetml/2006/main" count="876" uniqueCount="99">
  <si>
    <t>JANUAR</t>
  </si>
  <si>
    <t>Tabela P1</t>
  </si>
  <si>
    <t>Prekidi</t>
  </si>
  <si>
    <t>početak prekida</t>
  </si>
  <si>
    <t>kraj prekida</t>
  </si>
  <si>
    <t>trajanje prekida (min)</t>
  </si>
  <si>
    <t>vrsta prekida (planirani/neplanirani)</t>
  </si>
  <si>
    <t>uzrok prekida</t>
  </si>
  <si>
    <t xml:space="preserve"> element prenosnog sistema zbog kog se desio prekid</t>
  </si>
  <si>
    <t>Wdki (MWh)</t>
  </si>
  <si>
    <t>ENS</t>
  </si>
  <si>
    <t xml:space="preserve">datum </t>
  </si>
  <si>
    <t>vrijeme</t>
  </si>
  <si>
    <t>datum</t>
  </si>
  <si>
    <t>Neplanirani</t>
  </si>
  <si>
    <t>Viša sila</t>
  </si>
  <si>
    <t>TS 110/20kV Mrke</t>
  </si>
  <si>
    <t>Ukupno trajanje prekida (min):</t>
  </si>
  <si>
    <t>Ukupna neisporučena energija (MWh)</t>
  </si>
  <si>
    <t>Ukupno trajanje prekida od početka godine (min):</t>
  </si>
  <si>
    <t>Ukupna neisporučena energija od početka godine (MWh)</t>
  </si>
  <si>
    <t>TS 110/35 kV Ulcinj</t>
  </si>
  <si>
    <t>FEBRUAR</t>
  </si>
  <si>
    <t>Planirani</t>
  </si>
  <si>
    <t>CGES</t>
  </si>
  <si>
    <t>MART</t>
  </si>
  <si>
    <t>APRIL</t>
  </si>
  <si>
    <t xml:space="preserve">AIT </t>
  </si>
  <si>
    <t>Epren (MW)</t>
  </si>
  <si>
    <t>120 min</t>
  </si>
  <si>
    <t>Zadati AIT</t>
  </si>
  <si>
    <t>700 MWh</t>
  </si>
  <si>
    <t>Zadati ENS</t>
  </si>
  <si>
    <t>Indikatori kvaliteta</t>
  </si>
  <si>
    <t>Tabela P2</t>
  </si>
  <si>
    <t>procenat slučajeva u kojima nije ispunjen standard</t>
  </si>
  <si>
    <t>broj slučajeva u kojima nije ispunjen standard</t>
  </si>
  <si>
    <t>broj izuzetaka (specificirati)</t>
  </si>
  <si>
    <t>procenat slučajeva u kojima je ispunjen standard</t>
  </si>
  <si>
    <t>broj slučajeva u kojima je ispunjen standard</t>
  </si>
  <si>
    <t>broj slučajeva</t>
  </si>
  <si>
    <t>20 € za kupce priključene na distributivni sistem</t>
  </si>
  <si>
    <t>200 € za kupce priključene na prenosni sistem</t>
  </si>
  <si>
    <t>Finansijska kompenzacija</t>
  </si>
  <si>
    <t xml:space="preserve">24 sata </t>
  </si>
  <si>
    <t>Propisani rok za izvršavanje obaveza operatora</t>
  </si>
  <si>
    <t>Ponovno uspostavljanje napajanja u prenosnom sistemu  električne energije - Član 8</t>
  </si>
  <si>
    <t>DECEMBAR</t>
  </si>
  <si>
    <t>NOVEMBAR</t>
  </si>
  <si>
    <t>OKTOBAR</t>
  </si>
  <si>
    <t>SEPTEMBAR</t>
  </si>
  <si>
    <t>AVGUST</t>
  </si>
  <si>
    <t>JUL</t>
  </si>
  <si>
    <t>JUN</t>
  </si>
  <si>
    <t>MAJ</t>
  </si>
  <si>
    <t>Tabela P3</t>
  </si>
  <si>
    <t>EVP  110/25kV Trebješica</t>
  </si>
  <si>
    <t>TS 110/35kV Bar</t>
  </si>
  <si>
    <t>TS 110/20kV Uvač</t>
  </si>
  <si>
    <t>TS 110/35kV Andrijevica</t>
  </si>
  <si>
    <t>TS 110/35kV Virpazar</t>
  </si>
  <si>
    <t>TS 110/35 kV Herceg Novi</t>
  </si>
  <si>
    <t>TS 110/35kV Vilusi</t>
  </si>
  <si>
    <t>TS 110/35kV Danilovgrad</t>
  </si>
  <si>
    <t>TS 110/35kV Kotor</t>
  </si>
  <si>
    <t>TS 110/10kV Kličevo</t>
  </si>
  <si>
    <t>TS 110/35kV Brezna</t>
  </si>
  <si>
    <t>TS 110/35kV Nikšić</t>
  </si>
  <si>
    <t>Tuđe djelovanje</t>
  </si>
  <si>
    <t>TS Vilusi</t>
  </si>
  <si>
    <t>neplanirani</t>
  </si>
  <si>
    <t>TS Danilovgrad</t>
  </si>
  <si>
    <t>planirani</t>
  </si>
  <si>
    <t>TS Mrke</t>
  </si>
  <si>
    <t>TS Podgorica 4</t>
  </si>
  <si>
    <t>TS Podgorica 1</t>
  </si>
  <si>
    <t>KAP</t>
  </si>
  <si>
    <t>TS Podgorica 5</t>
  </si>
  <si>
    <t>TS Podgorica 3</t>
  </si>
  <si>
    <t>TS Ulcinj</t>
  </si>
  <si>
    <t>TS Virpazar</t>
  </si>
  <si>
    <t>TS Bar</t>
  </si>
  <si>
    <t>TS Budva</t>
  </si>
  <si>
    <t>TS Cetinje</t>
  </si>
  <si>
    <t>TS Brezna</t>
  </si>
  <si>
    <t>TS Tivat</t>
  </si>
  <si>
    <t>TS Kotor</t>
  </si>
  <si>
    <t>TS Lastva</t>
  </si>
  <si>
    <t>TS Mojkovac</t>
  </si>
  <si>
    <t>TS Trebješica</t>
  </si>
  <si>
    <t>TS Kličevo</t>
  </si>
  <si>
    <t>TS Nikšić</t>
  </si>
  <si>
    <t>TS Mateševo</t>
  </si>
  <si>
    <t>TS Andrijevica</t>
  </si>
  <si>
    <t>CEDIS</t>
  </si>
  <si>
    <t>TS Pljevlja 1</t>
  </si>
  <si>
    <t>TS Herceg Novi</t>
  </si>
  <si>
    <t>TS Pljevlja</t>
  </si>
  <si>
    <t>TS Autoput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</si>
</sst>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0.000"/>
    <numFmt numFmtId="165" formatCode="#,##0.000"/>
    <numFmt numFmtId="166" formatCode="_-* #,##0_-;\-* #,##0_-;_-* &quot;-&quot;??_-;_-@_-"/>
    <numFmt numFmtId="167" formatCode="_-* #,##0.0000_-;\-* #,##0.0000_-;_-* &quot;-&quot;??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  <font>
      <sz val="10"/>
      <color theme="1"/>
      <name val="Times New Roman"/>
      <family val="1"/>
      <charset val="238"/>
    </font>
    <font>
      <sz val="10"/>
      <color rgb="FF000000"/>
      <name val="Arial"/>
      <family val="2"/>
      <charset val="238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  <charset val="238"/>
    </font>
    <font>
      <b/>
      <sz val="2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13" fillId="0" borderId="0"/>
    <xf numFmtId="0" fontId="14" fillId="0" borderId="0"/>
    <xf numFmtId="43" fontId="15" fillId="0" borderId="0" applyFont="0" applyFill="0" applyBorder="0" applyAlignment="0" applyProtection="0"/>
  </cellStyleXfs>
  <cellXfs count="198">
    <xf numFmtId="0" fontId="0" fillId="0" borderId="0" xfId="0"/>
    <xf numFmtId="0" fontId="1" fillId="0" borderId="0" xfId="1"/>
    <xf numFmtId="0" fontId="1" fillId="0" borderId="0" xfId="1" applyBorder="1"/>
    <xf numFmtId="0" fontId="2" fillId="3" borderId="34" xfId="1" applyFont="1" applyFill="1" applyBorder="1" applyAlignment="1">
      <alignment horizontal="center" vertical="center"/>
    </xf>
    <xf numFmtId="0" fontId="2" fillId="3" borderId="39" xfId="1" applyFont="1" applyFill="1" applyBorder="1" applyAlignment="1">
      <alignment horizontal="center" vertical="center"/>
    </xf>
    <xf numFmtId="0" fontId="2" fillId="0" borderId="40" xfId="1" applyFont="1" applyBorder="1" applyAlignment="1">
      <alignment horizontal="right" vertical="center"/>
    </xf>
    <xf numFmtId="0" fontId="2" fillId="0" borderId="41" xfId="1" applyFont="1" applyBorder="1" applyAlignment="1">
      <alignment horizontal="right" vertical="center"/>
    </xf>
    <xf numFmtId="0" fontId="2" fillId="3" borderId="42" xfId="1" applyFont="1" applyFill="1" applyBorder="1" applyAlignment="1">
      <alignment horizontal="center" vertical="center"/>
    </xf>
    <xf numFmtId="0" fontId="3" fillId="0" borderId="0" xfId="1" applyFont="1" applyBorder="1"/>
    <xf numFmtId="0" fontId="2" fillId="0" borderId="44" xfId="1" applyFont="1" applyBorder="1" applyAlignment="1">
      <alignment horizontal="center" vertical="center"/>
    </xf>
    <xf numFmtId="0" fontId="4" fillId="0" borderId="45" xfId="1" applyFont="1" applyBorder="1" applyAlignment="1">
      <alignment horizontal="center" vertical="center"/>
    </xf>
    <xf numFmtId="0" fontId="4" fillId="0" borderId="46" xfId="1" applyFont="1" applyBorder="1" applyAlignment="1">
      <alignment horizontal="center" vertical="center"/>
    </xf>
    <xf numFmtId="0" fontId="4" fillId="8" borderId="46" xfId="1" applyFont="1" applyFill="1" applyBorder="1" applyAlignment="1">
      <alignment horizontal="center" vertical="center" wrapText="1"/>
    </xf>
    <xf numFmtId="0" fontId="4" fillId="8" borderId="48" xfId="1" applyFont="1" applyFill="1" applyBorder="1" applyAlignment="1">
      <alignment horizontal="center" vertical="center" wrapText="1"/>
    </xf>
    <xf numFmtId="0" fontId="1" fillId="0" borderId="0" xfId="1" applyAlignment="1">
      <alignment wrapText="1"/>
    </xf>
    <xf numFmtId="0" fontId="2" fillId="4" borderId="9" xfId="1" applyFont="1" applyFill="1" applyBorder="1" applyAlignment="1">
      <alignment vertical="center" wrapText="1"/>
    </xf>
    <xf numFmtId="0" fontId="1" fillId="0" borderId="9" xfId="1" applyFont="1" applyBorder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8" fillId="3" borderId="7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14" fontId="10" fillId="0" borderId="25" xfId="0" applyNumberFormat="1" applyFont="1" applyFill="1" applyBorder="1" applyAlignment="1">
      <alignment horizontal="center" vertical="center"/>
    </xf>
    <xf numFmtId="20" fontId="10" fillId="0" borderId="25" xfId="0" applyNumberFormat="1" applyFont="1" applyFill="1" applyBorder="1" applyAlignment="1">
      <alignment horizontal="center" vertical="center"/>
    </xf>
    <xf numFmtId="20" fontId="10" fillId="0" borderId="22" xfId="0" applyNumberFormat="1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center" vertical="center"/>
    </xf>
    <xf numFmtId="164" fontId="10" fillId="0" borderId="22" xfId="0" applyNumberFormat="1" applyFont="1" applyFill="1" applyBorder="1" applyAlignment="1">
      <alignment horizontal="center" vertical="center"/>
    </xf>
    <xf numFmtId="165" fontId="10" fillId="0" borderId="23" xfId="0" applyNumberFormat="1" applyFont="1" applyFill="1" applyBorder="1" applyAlignment="1">
      <alignment horizontal="center" vertical="center"/>
    </xf>
    <xf numFmtId="20" fontId="10" fillId="5" borderId="25" xfId="0" applyNumberFormat="1" applyFont="1" applyFill="1" applyBorder="1" applyAlignment="1">
      <alignment horizontal="center" vertical="center"/>
    </xf>
    <xf numFmtId="20" fontId="10" fillId="5" borderId="22" xfId="0" applyNumberFormat="1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/>
    </xf>
    <xf numFmtId="164" fontId="10" fillId="5" borderId="22" xfId="0" applyNumberFormat="1" applyFont="1" applyFill="1" applyBorder="1" applyAlignment="1">
      <alignment horizontal="center" vertical="center"/>
    </xf>
    <xf numFmtId="165" fontId="10" fillId="5" borderId="23" xfId="0" applyNumberFormat="1" applyFont="1" applyFill="1" applyBorder="1" applyAlignment="1">
      <alignment horizontal="center" vertical="center"/>
    </xf>
    <xf numFmtId="14" fontId="10" fillId="5" borderId="22" xfId="0" applyNumberFormat="1" applyFont="1" applyFill="1" applyBorder="1" applyAlignment="1">
      <alignment horizontal="center" vertical="center"/>
    </xf>
    <xf numFmtId="20" fontId="10" fillId="5" borderId="24" xfId="0" applyNumberFormat="1" applyFont="1" applyFill="1" applyBorder="1" applyAlignment="1">
      <alignment horizontal="center" vertical="center"/>
    </xf>
    <xf numFmtId="0" fontId="8" fillId="0" borderId="30" xfId="0" applyFont="1" applyBorder="1" applyAlignment="1">
      <alignment horizontal="left" vertical="center"/>
    </xf>
    <xf numFmtId="0" fontId="8" fillId="0" borderId="26" xfId="0" applyFont="1" applyBorder="1" applyAlignment="1">
      <alignment horizontal="left" vertical="center"/>
    </xf>
    <xf numFmtId="164" fontId="8" fillId="0" borderId="20" xfId="0" applyNumberFormat="1" applyFont="1" applyBorder="1" applyAlignment="1">
      <alignment horizontal="center" vertical="center"/>
    </xf>
    <xf numFmtId="164" fontId="8" fillId="0" borderId="28" xfId="0" applyNumberFormat="1" applyFont="1" applyBorder="1" applyAlignment="1">
      <alignment horizontal="center" vertical="center"/>
    </xf>
    <xf numFmtId="0" fontId="0" fillId="0" borderId="0" xfId="0" applyFont="1" applyAlignment="1"/>
    <xf numFmtId="0" fontId="10" fillId="6" borderId="32" xfId="0" applyFont="1" applyFill="1" applyBorder="1" applyAlignment="1">
      <alignment horizontal="center" vertical="center"/>
    </xf>
    <xf numFmtId="0" fontId="10" fillId="7" borderId="32" xfId="0" applyFont="1" applyFill="1" applyBorder="1" applyAlignment="1">
      <alignment horizontal="center" vertical="center"/>
    </xf>
    <xf numFmtId="0" fontId="11" fillId="7" borderId="25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10" fillId="5" borderId="50" xfId="0" applyFont="1" applyFill="1" applyBorder="1" applyAlignment="1">
      <alignment horizontal="center" vertical="center"/>
    </xf>
    <xf numFmtId="14" fontId="10" fillId="5" borderId="50" xfId="0" applyNumberFormat="1" applyFont="1" applyFill="1" applyBorder="1" applyAlignment="1">
      <alignment horizontal="center" vertical="center"/>
    </xf>
    <xf numFmtId="20" fontId="10" fillId="5" borderId="50" xfId="0" applyNumberFormat="1" applyFont="1" applyFill="1" applyBorder="1" applyAlignment="1">
      <alignment horizontal="center" vertical="center"/>
    </xf>
    <xf numFmtId="20" fontId="10" fillId="5" borderId="0" xfId="0" applyNumberFormat="1" applyFont="1" applyFill="1" applyBorder="1" applyAlignment="1">
      <alignment horizontal="center" vertical="center"/>
    </xf>
    <xf numFmtId="3" fontId="8" fillId="0" borderId="20" xfId="0" applyNumberFormat="1" applyFont="1" applyBorder="1" applyAlignment="1">
      <alignment horizontal="center" vertical="center"/>
    </xf>
    <xf numFmtId="3" fontId="8" fillId="0" borderId="28" xfId="0" applyNumberFormat="1" applyFont="1" applyBorder="1" applyAlignment="1">
      <alignment horizontal="center" vertical="center"/>
    </xf>
    <xf numFmtId="165" fontId="0" fillId="0" borderId="0" xfId="0" applyNumberFormat="1" applyFont="1"/>
    <xf numFmtId="0" fontId="10" fillId="0" borderId="25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/>
    </xf>
    <xf numFmtId="14" fontId="9" fillId="5" borderId="22" xfId="0" applyNumberFormat="1" applyFont="1" applyFill="1" applyBorder="1" applyAlignment="1">
      <alignment horizontal="center" vertical="center"/>
    </xf>
    <xf numFmtId="20" fontId="9" fillId="5" borderId="22" xfId="0" applyNumberFormat="1" applyFont="1" applyFill="1" applyBorder="1" applyAlignment="1">
      <alignment horizontal="center" vertical="center"/>
    </xf>
    <xf numFmtId="20" fontId="9" fillId="5" borderId="24" xfId="0" applyNumberFormat="1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32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20" fontId="9" fillId="0" borderId="22" xfId="0" applyNumberFormat="1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14" fontId="9" fillId="0" borderId="25" xfId="0" applyNumberFormat="1" applyFont="1" applyFill="1" applyBorder="1" applyAlignment="1">
      <alignment horizontal="center" vertical="center"/>
    </xf>
    <xf numFmtId="20" fontId="9" fillId="0" borderId="25" xfId="0" applyNumberFormat="1" applyFont="1" applyFill="1" applyBorder="1" applyAlignment="1">
      <alignment horizontal="center" vertical="center"/>
    </xf>
    <xf numFmtId="20" fontId="9" fillId="5" borderId="25" xfId="0" applyNumberFormat="1" applyFont="1" applyFill="1" applyBorder="1" applyAlignment="1">
      <alignment horizontal="center" vertical="center"/>
    </xf>
    <xf numFmtId="0" fontId="9" fillId="6" borderId="32" xfId="0" applyFont="1" applyFill="1" applyBorder="1" applyAlignment="1">
      <alignment horizontal="center" vertical="center"/>
    </xf>
    <xf numFmtId="0" fontId="9" fillId="0" borderId="51" xfId="0" applyFont="1" applyFill="1" applyBorder="1" applyAlignment="1">
      <alignment horizontal="center" vertical="center"/>
    </xf>
    <xf numFmtId="14" fontId="9" fillId="5" borderId="19" xfId="0" applyNumberFormat="1" applyFont="1" applyFill="1" applyBorder="1" applyAlignment="1">
      <alignment horizontal="center" vertical="center"/>
    </xf>
    <xf numFmtId="20" fontId="9" fillId="5" borderId="19" xfId="0" applyNumberFormat="1" applyFont="1" applyFill="1" applyBorder="1" applyAlignment="1">
      <alignment horizontal="center" vertical="center"/>
    </xf>
    <xf numFmtId="20" fontId="9" fillId="5" borderId="26" xfId="0" applyNumberFormat="1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164" fontId="10" fillId="5" borderId="19" xfId="0" applyNumberFormat="1" applyFont="1" applyFill="1" applyBorder="1" applyAlignment="1">
      <alignment horizontal="center" vertical="center"/>
    </xf>
    <xf numFmtId="165" fontId="10" fillId="5" borderId="20" xfId="0" applyNumberFormat="1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14" fontId="9" fillId="0" borderId="16" xfId="0" applyNumberFormat="1" applyFont="1" applyFill="1" applyBorder="1" applyAlignment="1">
      <alignment horizontal="center" vertical="center"/>
    </xf>
    <xf numFmtId="20" fontId="9" fillId="5" borderId="17" xfId="0" applyNumberFormat="1" applyFont="1" applyFill="1" applyBorder="1" applyAlignment="1">
      <alignment horizontal="center" vertical="center"/>
    </xf>
    <xf numFmtId="20" fontId="9" fillId="5" borderId="5" xfId="0" applyNumberFormat="1" applyFont="1" applyFill="1" applyBorder="1" applyAlignment="1">
      <alignment horizontal="center" vertical="center"/>
    </xf>
    <xf numFmtId="0" fontId="9" fillId="5" borderId="17" xfId="0" applyFont="1" applyFill="1" applyBorder="1" applyAlignment="1">
      <alignment horizontal="center" vertical="center"/>
    </xf>
    <xf numFmtId="0" fontId="9" fillId="7" borderId="16" xfId="0" applyFont="1" applyFill="1" applyBorder="1" applyAlignment="1">
      <alignment horizontal="center" vertical="center"/>
    </xf>
    <xf numFmtId="164" fontId="10" fillId="5" borderId="17" xfId="0" applyNumberFormat="1" applyFont="1" applyFill="1" applyBorder="1" applyAlignment="1">
      <alignment horizontal="center" vertical="center"/>
    </xf>
    <xf numFmtId="165" fontId="10" fillId="5" borderId="28" xfId="0" applyNumberFormat="1" applyFont="1" applyFill="1" applyBorder="1" applyAlignment="1">
      <alignment horizontal="center" vertical="center"/>
    </xf>
    <xf numFmtId="0" fontId="10" fillId="6" borderId="25" xfId="0" applyFont="1" applyFill="1" applyBorder="1" applyAlignment="1">
      <alignment horizontal="center" vertical="center"/>
    </xf>
    <xf numFmtId="20" fontId="10" fillId="0" borderId="24" xfId="0" applyNumberFormat="1" applyFont="1" applyFill="1" applyBorder="1" applyAlignment="1">
      <alignment horizontal="center" vertical="center"/>
    </xf>
    <xf numFmtId="14" fontId="10" fillId="0" borderId="22" xfId="0" applyNumberFormat="1" applyFont="1" applyFill="1" applyBorder="1" applyAlignment="1">
      <alignment horizontal="center" vertical="center"/>
    </xf>
    <xf numFmtId="0" fontId="10" fillId="0" borderId="32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9" fillId="6" borderId="25" xfId="0" applyFont="1" applyFill="1" applyBorder="1" applyAlignment="1">
      <alignment horizontal="center" vertical="center"/>
    </xf>
    <xf numFmtId="0" fontId="10" fillId="7" borderId="25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/>
    </xf>
    <xf numFmtId="0" fontId="12" fillId="0" borderId="0" xfId="0" applyFont="1"/>
    <xf numFmtId="0" fontId="5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8" fillId="3" borderId="9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14" fontId="10" fillId="0" borderId="25" xfId="0" applyNumberFormat="1" applyFont="1" applyFill="1" applyBorder="1" applyAlignment="1">
      <alignment horizontal="center" vertical="center"/>
    </xf>
    <xf numFmtId="20" fontId="10" fillId="0" borderId="25" xfId="0" applyNumberFormat="1" applyFont="1" applyFill="1" applyBorder="1" applyAlignment="1">
      <alignment horizontal="center" vertical="center"/>
    </xf>
    <xf numFmtId="20" fontId="10" fillId="0" borderId="22" xfId="0" applyNumberFormat="1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center" vertical="center"/>
    </xf>
    <xf numFmtId="164" fontId="10" fillId="0" borderId="22" xfId="0" applyNumberFormat="1" applyFont="1" applyFill="1" applyBorder="1" applyAlignment="1">
      <alignment horizontal="center" vertical="center"/>
    </xf>
    <xf numFmtId="165" fontId="10" fillId="0" borderId="23" xfId="0" applyNumberFormat="1" applyFont="1" applyFill="1" applyBorder="1" applyAlignment="1">
      <alignment horizontal="center" vertical="center"/>
    </xf>
    <xf numFmtId="165" fontId="10" fillId="5" borderId="23" xfId="0" applyNumberFormat="1" applyFont="1" applyFill="1" applyBorder="1" applyAlignment="1">
      <alignment horizontal="center" vertical="center"/>
    </xf>
    <xf numFmtId="0" fontId="8" fillId="0" borderId="30" xfId="0" applyFont="1" applyBorder="1" applyAlignment="1">
      <alignment horizontal="left" vertical="center"/>
    </xf>
    <xf numFmtId="0" fontId="8" fillId="0" borderId="26" xfId="0" applyFont="1" applyBorder="1" applyAlignment="1">
      <alignment horizontal="left" vertical="center"/>
    </xf>
    <xf numFmtId="164" fontId="8" fillId="0" borderId="20" xfId="0" applyNumberFormat="1" applyFont="1" applyBorder="1" applyAlignment="1">
      <alignment horizontal="center" vertical="center"/>
    </xf>
    <xf numFmtId="164" fontId="8" fillId="0" borderId="28" xfId="0" applyNumberFormat="1" applyFont="1" applyBorder="1" applyAlignment="1">
      <alignment horizontal="center" vertical="center"/>
    </xf>
    <xf numFmtId="0" fontId="10" fillId="6" borderId="32" xfId="0" applyFont="1" applyFill="1" applyBorder="1" applyAlignment="1">
      <alignment horizontal="center" vertical="center"/>
    </xf>
    <xf numFmtId="0" fontId="10" fillId="7" borderId="32" xfId="0" applyFont="1" applyFill="1" applyBorder="1" applyAlignment="1">
      <alignment horizontal="center" vertical="center"/>
    </xf>
    <xf numFmtId="0" fontId="11" fillId="7" borderId="25" xfId="0" applyFont="1" applyFill="1" applyBorder="1" applyAlignment="1">
      <alignment horizontal="center" vertical="center"/>
    </xf>
    <xf numFmtId="3" fontId="8" fillId="0" borderId="20" xfId="0" applyNumberFormat="1" applyFont="1" applyBorder="1" applyAlignment="1">
      <alignment horizontal="center" vertical="center"/>
    </xf>
    <xf numFmtId="3" fontId="8" fillId="0" borderId="28" xfId="0" applyNumberFormat="1" applyFont="1" applyBorder="1" applyAlignment="1">
      <alignment horizontal="center" vertical="center"/>
    </xf>
    <xf numFmtId="20" fontId="10" fillId="0" borderId="24" xfId="0" applyNumberFormat="1" applyFont="1" applyFill="1" applyBorder="1" applyAlignment="1">
      <alignment horizontal="center" vertical="center"/>
    </xf>
    <xf numFmtId="0" fontId="10" fillId="0" borderId="32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11" fillId="0" borderId="25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1" fontId="10" fillId="0" borderId="22" xfId="0" applyNumberFormat="1" applyFont="1" applyFill="1" applyBorder="1" applyAlignment="1">
      <alignment horizontal="center" vertical="center"/>
    </xf>
    <xf numFmtId="0" fontId="10" fillId="5" borderId="21" xfId="0" applyFont="1" applyFill="1" applyBorder="1" applyAlignment="1">
      <alignment horizontal="center" vertical="center"/>
    </xf>
    <xf numFmtId="14" fontId="10" fillId="5" borderId="25" xfId="0" applyNumberFormat="1" applyFont="1" applyFill="1" applyBorder="1" applyAlignment="1">
      <alignment horizontal="center" vertical="center"/>
    </xf>
    <xf numFmtId="1" fontId="10" fillId="5" borderId="22" xfId="0" applyNumberFormat="1" applyFont="1" applyFill="1" applyBorder="1" applyAlignment="1">
      <alignment horizontal="center" vertical="center"/>
    </xf>
    <xf numFmtId="0" fontId="11" fillId="5" borderId="25" xfId="0" applyFont="1" applyFill="1" applyBorder="1" applyAlignment="1">
      <alignment horizontal="center" vertical="center"/>
    </xf>
    <xf numFmtId="0" fontId="10" fillId="5" borderId="32" xfId="0" applyFont="1" applyFill="1" applyBorder="1" applyAlignment="1">
      <alignment horizontal="center" vertical="center"/>
    </xf>
    <xf numFmtId="0" fontId="0" fillId="5" borderId="0" xfId="0" applyFont="1" applyFill="1"/>
    <xf numFmtId="0" fontId="8" fillId="3" borderId="7" xfId="0" applyFont="1" applyFill="1" applyBorder="1" applyAlignment="1">
      <alignment horizontal="center" vertical="center"/>
    </xf>
    <xf numFmtId="2" fontId="9" fillId="0" borderId="0" xfId="0" applyNumberFormat="1" applyFont="1"/>
    <xf numFmtId="0" fontId="8" fillId="3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165" fontId="0" fillId="0" borderId="0" xfId="0" applyNumberFormat="1" applyFont="1" applyBorder="1"/>
    <xf numFmtId="0" fontId="9" fillId="0" borderId="0" xfId="0" applyFont="1" applyBorder="1" applyAlignment="1"/>
    <xf numFmtId="0" fontId="9" fillId="0" borderId="0" xfId="0" applyFont="1" applyBorder="1" applyAlignment="1">
      <alignment wrapText="1"/>
    </xf>
    <xf numFmtId="0" fontId="9" fillId="0" borderId="0" xfId="0" applyFont="1" applyFill="1" applyBorder="1" applyAlignment="1"/>
    <xf numFmtId="167" fontId="2" fillId="5" borderId="38" xfId="1" applyNumberFormat="1" applyFont="1" applyFill="1" applyBorder="1" applyAlignment="1">
      <alignment horizontal="right" vertical="center"/>
    </xf>
    <xf numFmtId="166" fontId="16" fillId="0" borderId="36" xfId="4" applyNumberFormat="1" applyFont="1" applyBorder="1"/>
    <xf numFmtId="0" fontId="8" fillId="0" borderId="12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7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8" fillId="0" borderId="33" xfId="0" applyFont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 wrapText="1"/>
    </xf>
    <xf numFmtId="0" fontId="8" fillId="0" borderId="34" xfId="0" applyFont="1" applyBorder="1" applyAlignment="1">
      <alignment horizontal="left" vertical="center"/>
    </xf>
    <xf numFmtId="0" fontId="8" fillId="0" borderId="52" xfId="0" applyFont="1" applyBorder="1" applyAlignment="1">
      <alignment horizontal="left" vertical="center"/>
    </xf>
    <xf numFmtId="0" fontId="8" fillId="0" borderId="29" xfId="0" applyFont="1" applyBorder="1" applyAlignment="1">
      <alignment horizontal="left" vertical="center"/>
    </xf>
    <xf numFmtId="0" fontId="8" fillId="0" borderId="34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6" fillId="0" borderId="0" xfId="1" applyFont="1" applyBorder="1" applyAlignment="1">
      <alignment horizontal="justify" vertical="center" wrapText="1"/>
    </xf>
    <xf numFmtId="0" fontId="2" fillId="3" borderId="37" xfId="1" applyFont="1" applyFill="1" applyBorder="1" applyAlignment="1">
      <alignment horizontal="center" vertical="center"/>
    </xf>
    <xf numFmtId="0" fontId="2" fillId="3" borderId="43" xfId="1" applyFont="1" applyFill="1" applyBorder="1" applyAlignment="1">
      <alignment horizontal="center" vertical="center"/>
    </xf>
    <xf numFmtId="0" fontId="2" fillId="4" borderId="31" xfId="1" applyFont="1" applyFill="1" applyBorder="1" applyAlignment="1">
      <alignment horizontal="left" vertical="center"/>
    </xf>
    <xf numFmtId="0" fontId="2" fillId="4" borderId="25" xfId="1" applyFont="1" applyFill="1" applyBorder="1" applyAlignment="1">
      <alignment horizontal="left" vertical="center"/>
    </xf>
    <xf numFmtId="0" fontId="2" fillId="4" borderId="47" xfId="1" applyFont="1" applyFill="1" applyBorder="1" applyAlignment="1">
      <alignment horizontal="left" vertical="center"/>
    </xf>
    <xf numFmtId="0" fontId="2" fillId="4" borderId="27" xfId="1" applyFont="1" applyFill="1" applyBorder="1" applyAlignment="1">
      <alignment horizontal="left" vertical="center"/>
    </xf>
    <xf numFmtId="0" fontId="2" fillId="4" borderId="16" xfId="1" applyFont="1" applyFill="1" applyBorder="1" applyAlignment="1">
      <alignment horizontal="left" vertical="center"/>
    </xf>
    <xf numFmtId="0" fontId="2" fillId="4" borderId="33" xfId="1" applyFont="1" applyFill="1" applyBorder="1" applyAlignment="1">
      <alignment horizontal="left" vertical="center"/>
    </xf>
    <xf numFmtId="0" fontId="2" fillId="0" borderId="37" xfId="1" applyFont="1" applyBorder="1" applyAlignment="1">
      <alignment horizontal="center" vertical="center"/>
    </xf>
    <xf numFmtId="0" fontId="2" fillId="0" borderId="35" xfId="1" applyFont="1" applyBorder="1" applyAlignment="1">
      <alignment horizontal="center" vertical="center"/>
    </xf>
    <xf numFmtId="0" fontId="2" fillId="0" borderId="43" xfId="1" applyFont="1" applyBorder="1" applyAlignment="1">
      <alignment horizontal="center" vertical="center"/>
    </xf>
    <xf numFmtId="0" fontId="2" fillId="4" borderId="8" xfId="1" applyFont="1" applyFill="1" applyBorder="1" applyAlignment="1">
      <alignment horizontal="center" vertical="center" wrapText="1"/>
    </xf>
    <xf numFmtId="0" fontId="2" fillId="4" borderId="7" xfId="1" applyFont="1" applyFill="1" applyBorder="1" applyAlignment="1">
      <alignment horizontal="center" vertical="center" wrapText="1"/>
    </xf>
    <xf numFmtId="0" fontId="2" fillId="4" borderId="9" xfId="1" applyFont="1" applyFill="1" applyBorder="1" applyAlignment="1">
      <alignment horizontal="center" vertical="center" wrapText="1"/>
    </xf>
    <xf numFmtId="0" fontId="2" fillId="4" borderId="21" xfId="1" applyFont="1" applyFill="1" applyBorder="1" applyAlignment="1">
      <alignment horizontal="left" vertical="center" wrapText="1"/>
    </xf>
    <xf numFmtId="0" fontId="2" fillId="4" borderId="22" xfId="1" applyFont="1" applyFill="1" applyBorder="1" applyAlignment="1">
      <alignment horizontal="left" vertical="center" wrapText="1"/>
    </xf>
    <xf numFmtId="0" fontId="2" fillId="4" borderId="49" xfId="1" applyFont="1" applyFill="1" applyBorder="1" applyAlignment="1">
      <alignment horizontal="left" vertical="center" wrapText="1"/>
    </xf>
    <xf numFmtId="0" fontId="2" fillId="4" borderId="31" xfId="1" applyFont="1" applyFill="1" applyBorder="1" applyAlignment="1">
      <alignment horizontal="left" vertical="center" wrapText="1"/>
    </xf>
    <xf numFmtId="0" fontId="2" fillId="4" borderId="25" xfId="1" applyFont="1" applyFill="1" applyBorder="1" applyAlignment="1">
      <alignment horizontal="left" vertical="center" wrapText="1"/>
    </xf>
    <xf numFmtId="0" fontId="2" fillId="4" borderId="47" xfId="1" applyFont="1" applyFill="1" applyBorder="1" applyAlignment="1">
      <alignment horizontal="left" vertical="center" wrapText="1"/>
    </xf>
  </cellXfs>
  <cellStyles count="5">
    <cellStyle name="Comma" xfId="4" builtinId="3"/>
    <cellStyle name="Normal" xfId="0" builtinId="0"/>
    <cellStyle name="Normal 2" xfId="1" xr:uid="{00000000-0005-0000-0000-000001000000}"/>
    <cellStyle name="Normal 3" xfId="3" xr:uid="{00000000-0005-0000-0000-000002000000}"/>
    <cellStyle name="Normal 5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323"/>
  <sheetViews>
    <sheetView showGridLines="0" topLeftCell="A304" zoomScale="130" zoomScaleNormal="130" workbookViewId="0">
      <selection activeCell="B308" sqref="B308:B319"/>
    </sheetView>
  </sheetViews>
  <sheetFormatPr defaultColWidth="9.109375" defaultRowHeight="14.4" x14ac:dyDescent="0.3"/>
  <cols>
    <col min="1" max="1" width="1.109375" style="17" customWidth="1"/>
    <col min="2" max="2" width="7" style="17" customWidth="1"/>
    <col min="3" max="3" width="10.33203125" style="17" customWidth="1"/>
    <col min="4" max="4" width="10.5546875" style="17" customWidth="1"/>
    <col min="5" max="5" width="10.6640625" style="17" customWidth="1"/>
    <col min="6" max="6" width="9.44140625" style="17" bestFit="1" customWidth="1"/>
    <col min="7" max="7" width="8.88671875" style="17" customWidth="1"/>
    <col min="8" max="8" width="18.5546875" style="17" customWidth="1"/>
    <col min="9" max="9" width="18" style="17" customWidth="1"/>
    <col min="10" max="10" width="24.109375" style="17" customWidth="1"/>
    <col min="11" max="11" width="9.6640625" style="17" bestFit="1" customWidth="1"/>
    <col min="12" max="12" width="11.5546875" style="17" bestFit="1" customWidth="1"/>
    <col min="13" max="13" width="15.5546875" style="100" customWidth="1"/>
    <col min="14" max="22" width="9.5546875" style="17" customWidth="1"/>
    <col min="23" max="23" width="28.88671875" style="17" customWidth="1"/>
    <col min="24" max="16384" width="9.109375" style="17"/>
  </cols>
  <sheetData>
    <row r="1" spans="2:13" ht="15" thickBot="1" x14ac:dyDescent="0.35">
      <c r="D1" s="18"/>
      <c r="F1" s="18"/>
    </row>
    <row r="2" spans="2:13" x14ac:dyDescent="0.3">
      <c r="B2" s="152" t="s">
        <v>0</v>
      </c>
      <c r="C2" s="153"/>
      <c r="D2" s="153"/>
      <c r="E2" s="153"/>
      <c r="F2" s="153"/>
      <c r="G2" s="153"/>
      <c r="H2" s="153"/>
      <c r="I2" s="153"/>
      <c r="J2" s="153"/>
      <c r="K2" s="153"/>
      <c r="L2" s="154"/>
    </row>
    <row r="3" spans="2:13" ht="15" thickBot="1" x14ac:dyDescent="0.35">
      <c r="B3" s="155"/>
      <c r="C3" s="156"/>
      <c r="D3" s="156"/>
      <c r="E3" s="156"/>
      <c r="F3" s="156"/>
      <c r="G3" s="156"/>
      <c r="H3" s="156"/>
      <c r="I3" s="156"/>
      <c r="J3" s="156"/>
      <c r="K3" s="156"/>
      <c r="L3" s="157"/>
    </row>
    <row r="4" spans="2:13" ht="15" thickBot="1" x14ac:dyDescent="0.35">
      <c r="B4" s="19"/>
      <c r="C4" s="20"/>
      <c r="D4" s="21"/>
      <c r="E4" s="21"/>
      <c r="F4" s="21"/>
      <c r="G4" s="21"/>
      <c r="H4" s="21"/>
      <c r="I4" s="21"/>
      <c r="J4" s="21"/>
      <c r="K4" s="21"/>
      <c r="L4" s="21"/>
    </row>
    <row r="5" spans="2:13" ht="15" thickBot="1" x14ac:dyDescent="0.35">
      <c r="B5" s="158" t="s">
        <v>1</v>
      </c>
      <c r="C5" s="159"/>
      <c r="D5" s="22"/>
      <c r="E5" s="23"/>
      <c r="F5" s="22"/>
      <c r="G5" s="23"/>
      <c r="H5" s="23"/>
      <c r="I5" s="23"/>
      <c r="J5" s="23"/>
      <c r="K5" s="23"/>
      <c r="L5" s="23"/>
    </row>
    <row r="6" spans="2:13" ht="15" thickBot="1" x14ac:dyDescent="0.35">
      <c r="B6" s="160" t="s">
        <v>2</v>
      </c>
      <c r="C6" s="161"/>
      <c r="D6" s="24"/>
      <c r="E6" s="24"/>
      <c r="F6" s="24"/>
      <c r="G6" s="24"/>
      <c r="H6" s="24"/>
      <c r="I6" s="24"/>
      <c r="J6" s="24"/>
      <c r="K6" s="24"/>
      <c r="L6" s="25"/>
    </row>
    <row r="7" spans="2:13" x14ac:dyDescent="0.3">
      <c r="B7" s="162"/>
      <c r="C7" s="164" t="s">
        <v>3</v>
      </c>
      <c r="D7" s="165"/>
      <c r="E7" s="164" t="s">
        <v>4</v>
      </c>
      <c r="F7" s="165"/>
      <c r="G7" s="166" t="s">
        <v>5</v>
      </c>
      <c r="H7" s="166" t="s">
        <v>6</v>
      </c>
      <c r="I7" s="166" t="s">
        <v>7</v>
      </c>
      <c r="J7" s="166" t="s">
        <v>8</v>
      </c>
      <c r="K7" s="166" t="s">
        <v>9</v>
      </c>
      <c r="L7" s="168" t="s">
        <v>10</v>
      </c>
    </row>
    <row r="8" spans="2:13" ht="27.6" customHeight="1" thickBot="1" x14ac:dyDescent="0.35">
      <c r="B8" s="163"/>
      <c r="C8" s="26" t="s">
        <v>11</v>
      </c>
      <c r="D8" s="26" t="s">
        <v>12</v>
      </c>
      <c r="E8" s="26" t="s">
        <v>13</v>
      </c>
      <c r="F8" s="26" t="s">
        <v>12</v>
      </c>
      <c r="G8" s="167"/>
      <c r="H8" s="167"/>
      <c r="I8" s="167"/>
      <c r="J8" s="167"/>
      <c r="K8" s="167"/>
      <c r="L8" s="169"/>
    </row>
    <row r="9" spans="2:13" x14ac:dyDescent="0.3">
      <c r="B9" s="27">
        <v>1</v>
      </c>
      <c r="C9" s="39">
        <v>44578</v>
      </c>
      <c r="D9" s="35">
        <v>0.34027777777777773</v>
      </c>
      <c r="E9" s="39">
        <v>44578</v>
      </c>
      <c r="F9" s="40">
        <v>0.38611111111111113</v>
      </c>
      <c r="G9" s="36">
        <v>66</v>
      </c>
      <c r="H9" s="46" t="s">
        <v>23</v>
      </c>
      <c r="I9" s="46" t="s">
        <v>24</v>
      </c>
      <c r="J9" s="31" t="s">
        <v>21</v>
      </c>
      <c r="K9" s="37">
        <v>292.62099999999998</v>
      </c>
      <c r="L9" s="38">
        <f>G9/1440*K9</f>
        <v>13.411795833333331</v>
      </c>
      <c r="M9" s="136"/>
    </row>
    <row r="10" spans="2:13" x14ac:dyDescent="0.3">
      <c r="B10" s="27">
        <v>2</v>
      </c>
      <c r="C10" s="28">
        <v>44580</v>
      </c>
      <c r="D10" s="29">
        <v>0.72986111111111107</v>
      </c>
      <c r="E10" s="28">
        <v>44580</v>
      </c>
      <c r="F10" s="30">
        <v>0.73472222222222217</v>
      </c>
      <c r="G10" s="31">
        <v>7</v>
      </c>
      <c r="H10" s="57" t="s">
        <v>14</v>
      </c>
      <c r="I10" s="57" t="s">
        <v>15</v>
      </c>
      <c r="J10" s="31" t="s">
        <v>57</v>
      </c>
      <c r="K10" s="32">
        <v>608.23</v>
      </c>
      <c r="L10" s="33">
        <f t="shared" ref="L10:L18" si="0">G10/1440*K10</f>
        <v>2.9566736111111114</v>
      </c>
      <c r="M10" s="136"/>
    </row>
    <row r="11" spans="2:13" x14ac:dyDescent="0.3">
      <c r="B11" s="27">
        <v>3</v>
      </c>
      <c r="C11" s="28">
        <v>44580</v>
      </c>
      <c r="D11" s="29">
        <v>0.72986111111111107</v>
      </c>
      <c r="E11" s="28">
        <v>44580</v>
      </c>
      <c r="F11" s="30">
        <v>0.73541666666666661</v>
      </c>
      <c r="G11" s="31">
        <v>8</v>
      </c>
      <c r="H11" s="31" t="s">
        <v>14</v>
      </c>
      <c r="I11" s="31" t="s">
        <v>15</v>
      </c>
      <c r="J11" s="31" t="s">
        <v>60</v>
      </c>
      <c r="K11" s="32">
        <v>104.62</v>
      </c>
      <c r="L11" s="33">
        <f t="shared" si="0"/>
        <v>0.58122222222222231</v>
      </c>
      <c r="M11" s="136"/>
    </row>
    <row r="12" spans="2:13" x14ac:dyDescent="0.3">
      <c r="B12" s="27">
        <v>4</v>
      </c>
      <c r="C12" s="28">
        <v>44580</v>
      </c>
      <c r="D12" s="29">
        <v>0.72986111111111107</v>
      </c>
      <c r="E12" s="28">
        <v>44580</v>
      </c>
      <c r="F12" s="30">
        <v>0.73611111111111116</v>
      </c>
      <c r="G12" s="31">
        <v>9</v>
      </c>
      <c r="H12" s="31" t="s">
        <v>14</v>
      </c>
      <c r="I12" s="31" t="s">
        <v>15</v>
      </c>
      <c r="J12" s="31" t="s">
        <v>21</v>
      </c>
      <c r="K12" s="32">
        <v>288.99</v>
      </c>
      <c r="L12" s="33">
        <f t="shared" si="0"/>
        <v>1.8061875000000001</v>
      </c>
      <c r="M12" s="136"/>
    </row>
    <row r="13" spans="2:13" x14ac:dyDescent="0.3">
      <c r="B13" s="27">
        <v>5</v>
      </c>
      <c r="C13" s="28">
        <v>44588</v>
      </c>
      <c r="D13" s="34">
        <v>0.75208333333333333</v>
      </c>
      <c r="E13" s="28">
        <v>44588</v>
      </c>
      <c r="F13" s="35">
        <v>0.76458333333333339</v>
      </c>
      <c r="G13" s="36">
        <v>18</v>
      </c>
      <c r="H13" s="36" t="s">
        <v>14</v>
      </c>
      <c r="I13" s="36" t="s">
        <v>15</v>
      </c>
      <c r="J13" s="31" t="s">
        <v>56</v>
      </c>
      <c r="K13" s="37">
        <v>13.77</v>
      </c>
      <c r="L13" s="38">
        <f t="shared" si="0"/>
        <v>0.172125</v>
      </c>
      <c r="M13" s="136"/>
    </row>
    <row r="14" spans="2:13" x14ac:dyDescent="0.3">
      <c r="B14" s="27">
        <v>6</v>
      </c>
      <c r="C14" s="28">
        <v>44588</v>
      </c>
      <c r="D14" s="34">
        <v>0.75208333333333333</v>
      </c>
      <c r="E14" s="28">
        <v>44588</v>
      </c>
      <c r="F14" s="35">
        <v>0.77222222222222225</v>
      </c>
      <c r="G14" s="36">
        <v>29</v>
      </c>
      <c r="H14" s="36" t="s">
        <v>14</v>
      </c>
      <c r="I14" s="36" t="s">
        <v>15</v>
      </c>
      <c r="J14" s="36" t="s">
        <v>58</v>
      </c>
      <c r="K14" s="37">
        <v>0</v>
      </c>
      <c r="L14" s="38">
        <f t="shared" si="0"/>
        <v>0</v>
      </c>
      <c r="M14" s="136"/>
    </row>
    <row r="15" spans="2:13" x14ac:dyDescent="0.3">
      <c r="B15" s="27">
        <v>7</v>
      </c>
      <c r="C15" s="28">
        <v>44588</v>
      </c>
      <c r="D15" s="34">
        <v>0.75208333333333333</v>
      </c>
      <c r="E15" s="28">
        <v>44588</v>
      </c>
      <c r="F15" s="35">
        <v>0.77569444444444446</v>
      </c>
      <c r="G15" s="36">
        <v>34</v>
      </c>
      <c r="H15" s="36" t="s">
        <v>14</v>
      </c>
      <c r="I15" s="36" t="s">
        <v>15</v>
      </c>
      <c r="J15" s="36" t="s">
        <v>59</v>
      </c>
      <c r="K15" s="37">
        <v>19.782</v>
      </c>
      <c r="L15" s="38">
        <f t="shared" si="0"/>
        <v>0.46707499999999996</v>
      </c>
      <c r="M15" s="136"/>
    </row>
    <row r="16" spans="2:13" x14ac:dyDescent="0.3">
      <c r="B16" s="27">
        <v>8</v>
      </c>
      <c r="C16" s="28">
        <v>44588</v>
      </c>
      <c r="D16" s="35">
        <v>0.37361111111111112</v>
      </c>
      <c r="E16" s="28">
        <v>44588</v>
      </c>
      <c r="F16" s="40">
        <v>0.75</v>
      </c>
      <c r="G16" s="36">
        <v>542</v>
      </c>
      <c r="H16" s="46" t="s">
        <v>23</v>
      </c>
      <c r="I16" s="46" t="s">
        <v>24</v>
      </c>
      <c r="J16" s="36" t="s">
        <v>16</v>
      </c>
      <c r="K16" s="37">
        <v>8.1300000000000008</v>
      </c>
      <c r="L16" s="38">
        <f t="shared" si="0"/>
        <v>3.0600416666666668</v>
      </c>
      <c r="M16" s="136"/>
    </row>
    <row r="17" spans="2:20" x14ac:dyDescent="0.3">
      <c r="B17" s="27">
        <v>9</v>
      </c>
      <c r="C17" s="28">
        <v>44588</v>
      </c>
      <c r="D17" s="35">
        <v>0.75</v>
      </c>
      <c r="E17" s="28">
        <v>44588</v>
      </c>
      <c r="F17" s="40">
        <v>0.76458333333333339</v>
      </c>
      <c r="G17" s="36">
        <v>21</v>
      </c>
      <c r="H17" s="48" t="s">
        <v>14</v>
      </c>
      <c r="I17" s="47" t="s">
        <v>24</v>
      </c>
      <c r="J17" s="36" t="s">
        <v>16</v>
      </c>
      <c r="K17" s="37">
        <v>8.1300000000000008</v>
      </c>
      <c r="L17" s="38">
        <f t="shared" si="0"/>
        <v>0.11856250000000002</v>
      </c>
      <c r="M17" s="136"/>
    </row>
    <row r="18" spans="2:20" ht="15" thickBot="1" x14ac:dyDescent="0.35">
      <c r="B18" s="27">
        <v>10</v>
      </c>
      <c r="C18" s="51">
        <v>44592</v>
      </c>
      <c r="D18" s="52">
        <v>0.34861111111111115</v>
      </c>
      <c r="E18" s="51">
        <v>44592</v>
      </c>
      <c r="F18" s="53">
        <v>0.69652777777777775</v>
      </c>
      <c r="G18" s="50">
        <v>501</v>
      </c>
      <c r="H18" s="46" t="s">
        <v>23</v>
      </c>
      <c r="I18" s="46" t="s">
        <v>24</v>
      </c>
      <c r="J18" s="36" t="s">
        <v>16</v>
      </c>
      <c r="K18" s="37">
        <v>7.9240000000000004</v>
      </c>
      <c r="L18" s="38">
        <f t="shared" si="0"/>
        <v>2.7568916666666667</v>
      </c>
      <c r="M18" s="136"/>
    </row>
    <row r="19" spans="2:20" x14ac:dyDescent="0.3">
      <c r="B19" s="41" t="s">
        <v>17</v>
      </c>
      <c r="C19" s="42"/>
      <c r="D19" s="42"/>
      <c r="E19" s="42"/>
      <c r="F19" s="42"/>
      <c r="G19" s="54">
        <f>SUM(G9:G18)</f>
        <v>1235</v>
      </c>
      <c r="H19" s="145" t="s">
        <v>18</v>
      </c>
      <c r="I19" s="146"/>
      <c r="J19" s="146"/>
      <c r="K19" s="146"/>
      <c r="L19" s="43">
        <f>SUM(L9:L18)</f>
        <v>25.330575000000003</v>
      </c>
      <c r="M19" s="136"/>
    </row>
    <row r="20" spans="2:20" ht="15" thickBot="1" x14ac:dyDescent="0.35">
      <c r="B20" s="147" t="s">
        <v>19</v>
      </c>
      <c r="C20" s="148"/>
      <c r="D20" s="148"/>
      <c r="E20" s="148"/>
      <c r="F20" s="149"/>
      <c r="G20" s="55">
        <f>G19</f>
        <v>1235</v>
      </c>
      <c r="H20" s="150" t="s">
        <v>20</v>
      </c>
      <c r="I20" s="151"/>
      <c r="J20" s="151"/>
      <c r="K20" s="151"/>
      <c r="L20" s="44">
        <f>L19</f>
        <v>25.330575000000003</v>
      </c>
      <c r="M20" s="136"/>
    </row>
    <row r="21" spans="2:20" x14ac:dyDescent="0.3">
      <c r="D21" s="18"/>
      <c r="F21" s="18"/>
      <c r="M21" s="136"/>
    </row>
    <row r="22" spans="2:20" ht="15" thickBot="1" x14ac:dyDescent="0.35">
      <c r="M22" s="136"/>
    </row>
    <row r="23" spans="2:20" x14ac:dyDescent="0.3">
      <c r="B23" s="152" t="s">
        <v>22</v>
      </c>
      <c r="C23" s="153"/>
      <c r="D23" s="153"/>
      <c r="E23" s="153"/>
      <c r="F23" s="153"/>
      <c r="G23" s="153"/>
      <c r="H23" s="153"/>
      <c r="I23" s="153"/>
      <c r="J23" s="153"/>
      <c r="K23" s="153"/>
      <c r="L23" s="154"/>
      <c r="M23" s="136"/>
      <c r="N23" s="45"/>
      <c r="O23" s="45"/>
      <c r="P23" s="45"/>
      <c r="Q23" s="45"/>
      <c r="R23" s="45"/>
      <c r="S23" s="45"/>
      <c r="T23" s="45"/>
    </row>
    <row r="24" spans="2:20" ht="15" thickBot="1" x14ac:dyDescent="0.35">
      <c r="B24" s="155"/>
      <c r="C24" s="156"/>
      <c r="D24" s="156"/>
      <c r="E24" s="156"/>
      <c r="F24" s="156"/>
      <c r="G24" s="156"/>
      <c r="H24" s="156"/>
      <c r="I24" s="156"/>
      <c r="J24" s="156"/>
      <c r="K24" s="156"/>
      <c r="L24" s="157"/>
      <c r="M24" s="136"/>
    </row>
    <row r="25" spans="2:20" ht="15" thickBot="1" x14ac:dyDescent="0.35">
      <c r="B25" s="19"/>
      <c r="C25" s="20"/>
      <c r="D25" s="21"/>
      <c r="E25" s="21"/>
      <c r="F25" s="21"/>
      <c r="G25" s="21"/>
      <c r="H25" s="21"/>
      <c r="I25" s="21"/>
      <c r="J25" s="21"/>
      <c r="K25" s="21"/>
      <c r="L25" s="21"/>
      <c r="M25" s="136"/>
    </row>
    <row r="26" spans="2:20" ht="15" thickBot="1" x14ac:dyDescent="0.35">
      <c r="B26" s="158" t="s">
        <v>1</v>
      </c>
      <c r="C26" s="159"/>
      <c r="D26" s="22"/>
      <c r="E26" s="23"/>
      <c r="F26" s="22"/>
      <c r="G26" s="23"/>
      <c r="H26" s="23"/>
      <c r="I26" s="23"/>
      <c r="J26" s="23"/>
      <c r="K26" s="23"/>
      <c r="L26" s="23"/>
      <c r="M26" s="136"/>
    </row>
    <row r="27" spans="2:20" ht="15" thickBot="1" x14ac:dyDescent="0.35">
      <c r="B27" s="160" t="s">
        <v>2</v>
      </c>
      <c r="C27" s="161"/>
      <c r="D27" s="49"/>
      <c r="E27" s="49"/>
      <c r="F27" s="49"/>
      <c r="G27" s="49"/>
      <c r="H27" s="49"/>
      <c r="I27" s="49"/>
      <c r="J27" s="49"/>
      <c r="K27" s="49"/>
      <c r="L27" s="25"/>
      <c r="M27" s="136"/>
    </row>
    <row r="28" spans="2:20" x14ac:dyDescent="0.3">
      <c r="B28" s="162"/>
      <c r="C28" s="164" t="s">
        <v>3</v>
      </c>
      <c r="D28" s="165"/>
      <c r="E28" s="164" t="s">
        <v>4</v>
      </c>
      <c r="F28" s="165"/>
      <c r="G28" s="166" t="s">
        <v>5</v>
      </c>
      <c r="H28" s="166" t="s">
        <v>6</v>
      </c>
      <c r="I28" s="166" t="s">
        <v>7</v>
      </c>
      <c r="J28" s="166" t="s">
        <v>8</v>
      </c>
      <c r="K28" s="166" t="s">
        <v>9</v>
      </c>
      <c r="L28" s="168" t="s">
        <v>10</v>
      </c>
      <c r="M28" s="136"/>
    </row>
    <row r="29" spans="2:20" ht="35.4" customHeight="1" thickBot="1" x14ac:dyDescent="0.35">
      <c r="B29" s="163"/>
      <c r="C29" s="26" t="s">
        <v>11</v>
      </c>
      <c r="D29" s="26" t="s">
        <v>12</v>
      </c>
      <c r="E29" s="26" t="s">
        <v>13</v>
      </c>
      <c r="F29" s="26" t="s">
        <v>12</v>
      </c>
      <c r="G29" s="167"/>
      <c r="H29" s="167"/>
      <c r="I29" s="167"/>
      <c r="J29" s="167"/>
      <c r="K29" s="167"/>
      <c r="L29" s="169"/>
      <c r="M29" s="136"/>
    </row>
    <row r="30" spans="2:20" x14ac:dyDescent="0.3">
      <c r="B30" s="72">
        <v>1</v>
      </c>
      <c r="C30" s="73">
        <v>44593</v>
      </c>
      <c r="D30" s="74">
        <v>0.15694444444444444</v>
      </c>
      <c r="E30" s="73">
        <v>44593</v>
      </c>
      <c r="F30" s="75">
        <v>0.46666666666666662</v>
      </c>
      <c r="G30" s="76">
        <v>446</v>
      </c>
      <c r="H30" s="77" t="s">
        <v>14</v>
      </c>
      <c r="I30" s="77" t="s">
        <v>15</v>
      </c>
      <c r="J30" s="76" t="s">
        <v>62</v>
      </c>
      <c r="K30" s="78">
        <v>22.38</v>
      </c>
      <c r="L30" s="79">
        <f>G30/1440*K30</f>
        <v>6.9315833333333332</v>
      </c>
      <c r="M30" s="136"/>
    </row>
    <row r="31" spans="2:20" x14ac:dyDescent="0.3">
      <c r="B31" s="59">
        <v>2</v>
      </c>
      <c r="C31" s="60">
        <v>44593</v>
      </c>
      <c r="D31" s="61">
        <v>0.24930555555555556</v>
      </c>
      <c r="E31" s="60">
        <v>44593</v>
      </c>
      <c r="F31" s="62">
        <v>0.25763888888888892</v>
      </c>
      <c r="G31" s="63">
        <v>12</v>
      </c>
      <c r="H31" s="65" t="s">
        <v>14</v>
      </c>
      <c r="I31" s="65" t="s">
        <v>15</v>
      </c>
      <c r="J31" s="63" t="s">
        <v>67</v>
      </c>
      <c r="K31" s="37">
        <v>612.33000000000004</v>
      </c>
      <c r="L31" s="38">
        <f>G31/1440*K31</f>
        <v>5.1027500000000003</v>
      </c>
      <c r="M31" s="136"/>
    </row>
    <row r="32" spans="2:20" x14ac:dyDescent="0.3">
      <c r="B32" s="59">
        <v>3</v>
      </c>
      <c r="C32" s="60">
        <v>44593</v>
      </c>
      <c r="D32" s="61">
        <v>0.24930555555555556</v>
      </c>
      <c r="E32" s="60">
        <v>44593</v>
      </c>
      <c r="F32" s="66">
        <v>0.28402777777777777</v>
      </c>
      <c r="G32" s="67">
        <v>50</v>
      </c>
      <c r="H32" s="63" t="s">
        <v>14</v>
      </c>
      <c r="I32" s="63" t="s">
        <v>15</v>
      </c>
      <c r="J32" s="63" t="s">
        <v>65</v>
      </c>
      <c r="K32" s="32">
        <v>223.3</v>
      </c>
      <c r="L32" s="33">
        <f t="shared" ref="L32:L41" si="1">G32/1440*K32</f>
        <v>7.7534722222222232</v>
      </c>
      <c r="M32" s="136"/>
    </row>
    <row r="33" spans="2:13" x14ac:dyDescent="0.3">
      <c r="B33" s="59">
        <v>4</v>
      </c>
      <c r="C33" s="68">
        <v>44593</v>
      </c>
      <c r="D33" s="69">
        <v>0.24930555555555556</v>
      </c>
      <c r="E33" s="68">
        <v>44593</v>
      </c>
      <c r="F33" s="66">
        <v>0.28819444444444448</v>
      </c>
      <c r="G33" s="67">
        <v>56</v>
      </c>
      <c r="H33" s="63" t="s">
        <v>14</v>
      </c>
      <c r="I33" s="63" t="s">
        <v>15</v>
      </c>
      <c r="J33" s="63" t="s">
        <v>66</v>
      </c>
      <c r="K33" s="32">
        <v>30.08</v>
      </c>
      <c r="L33" s="33">
        <f t="shared" si="1"/>
        <v>1.1697777777777778</v>
      </c>
      <c r="M33" s="136"/>
    </row>
    <row r="34" spans="2:13" x14ac:dyDescent="0.3">
      <c r="B34" s="59">
        <v>5</v>
      </c>
      <c r="C34" s="68">
        <v>44593</v>
      </c>
      <c r="D34" s="69">
        <v>0.7055555555555556</v>
      </c>
      <c r="E34" s="68">
        <v>44593</v>
      </c>
      <c r="F34" s="66">
        <v>0.7729166666666667</v>
      </c>
      <c r="G34" s="67">
        <v>97</v>
      </c>
      <c r="H34" s="63" t="s">
        <v>14</v>
      </c>
      <c r="I34" s="63" t="s">
        <v>24</v>
      </c>
      <c r="J34" s="63" t="s">
        <v>62</v>
      </c>
      <c r="K34" s="32">
        <v>22.38</v>
      </c>
      <c r="L34" s="33">
        <f t="shared" si="1"/>
        <v>1.5075416666666666</v>
      </c>
      <c r="M34" s="136"/>
    </row>
    <row r="35" spans="2:13" x14ac:dyDescent="0.3">
      <c r="B35" s="59">
        <v>6</v>
      </c>
      <c r="C35" s="68">
        <v>44599</v>
      </c>
      <c r="D35" s="70">
        <v>0.76041666666666663</v>
      </c>
      <c r="E35" s="68">
        <v>44600</v>
      </c>
      <c r="F35" s="61">
        <v>0.49652777777777773</v>
      </c>
      <c r="G35" s="63">
        <v>1060</v>
      </c>
      <c r="H35" s="63" t="s">
        <v>14</v>
      </c>
      <c r="I35" s="63" t="s">
        <v>15</v>
      </c>
      <c r="J35" s="67" t="s">
        <v>21</v>
      </c>
      <c r="K35" s="37">
        <v>308.87</v>
      </c>
      <c r="L35" s="38">
        <f t="shared" si="1"/>
        <v>227.36263888888891</v>
      </c>
      <c r="M35" s="136"/>
    </row>
    <row r="36" spans="2:13" x14ac:dyDescent="0.3">
      <c r="B36" s="59">
        <v>7</v>
      </c>
      <c r="C36" s="68">
        <v>44599</v>
      </c>
      <c r="D36" s="70">
        <v>0.89861111111111114</v>
      </c>
      <c r="E36" s="68">
        <v>44599</v>
      </c>
      <c r="F36" s="61">
        <v>0.90277777777777779</v>
      </c>
      <c r="G36" s="63">
        <v>6</v>
      </c>
      <c r="H36" s="63" t="s">
        <v>14</v>
      </c>
      <c r="I36" s="63" t="s">
        <v>15</v>
      </c>
      <c r="J36" s="63" t="s">
        <v>61</v>
      </c>
      <c r="K36" s="37">
        <v>648.63</v>
      </c>
      <c r="L36" s="38">
        <f t="shared" si="1"/>
        <v>2.7026249999999998</v>
      </c>
      <c r="M36" s="136"/>
    </row>
    <row r="37" spans="2:13" x14ac:dyDescent="0.3">
      <c r="B37" s="59">
        <v>8</v>
      </c>
      <c r="C37" s="68">
        <v>44608</v>
      </c>
      <c r="D37" s="70">
        <v>0.42986111111111108</v>
      </c>
      <c r="E37" s="68">
        <v>44608</v>
      </c>
      <c r="F37" s="61">
        <v>0.71319444444444446</v>
      </c>
      <c r="G37" s="63">
        <v>408</v>
      </c>
      <c r="H37" s="63" t="s">
        <v>14</v>
      </c>
      <c r="I37" s="63" t="s">
        <v>15</v>
      </c>
      <c r="J37" s="63" t="s">
        <v>58</v>
      </c>
      <c r="K37" s="37">
        <v>0</v>
      </c>
      <c r="L37" s="38">
        <f t="shared" si="1"/>
        <v>0</v>
      </c>
      <c r="M37" s="136"/>
    </row>
    <row r="38" spans="2:13" x14ac:dyDescent="0.3">
      <c r="B38" s="59">
        <v>9</v>
      </c>
      <c r="C38" s="68">
        <v>44609</v>
      </c>
      <c r="D38" s="61">
        <v>0.46666666666666662</v>
      </c>
      <c r="E38" s="68">
        <v>44609</v>
      </c>
      <c r="F38" s="62">
        <v>0.49513888888888885</v>
      </c>
      <c r="G38" s="63">
        <v>41</v>
      </c>
      <c r="H38" s="71" t="s">
        <v>23</v>
      </c>
      <c r="I38" s="71" t="s">
        <v>24</v>
      </c>
      <c r="J38" s="63" t="s">
        <v>64</v>
      </c>
      <c r="K38" s="37">
        <v>354.04</v>
      </c>
      <c r="L38" s="38">
        <f t="shared" ref="L38" si="2">G38/1440*K38</f>
        <v>10.080305555555556</v>
      </c>
      <c r="M38" s="136"/>
    </row>
    <row r="39" spans="2:13" x14ac:dyDescent="0.3">
      <c r="B39" s="59">
        <v>10</v>
      </c>
      <c r="C39" s="68">
        <v>44614</v>
      </c>
      <c r="D39" s="61">
        <v>0.74444444444444446</v>
      </c>
      <c r="E39" s="68">
        <v>44614</v>
      </c>
      <c r="F39" s="62">
        <v>0.80625000000000002</v>
      </c>
      <c r="G39" s="63">
        <v>89</v>
      </c>
      <c r="H39" s="64" t="s">
        <v>14</v>
      </c>
      <c r="I39" s="64" t="s">
        <v>68</v>
      </c>
      <c r="J39" s="63" t="s">
        <v>63</v>
      </c>
      <c r="K39" s="37">
        <v>169.56</v>
      </c>
      <c r="L39" s="38">
        <f>G39/1440*K39</f>
        <v>10.479750000000001</v>
      </c>
      <c r="M39" s="136"/>
    </row>
    <row r="40" spans="2:13" x14ac:dyDescent="0.3">
      <c r="B40" s="59">
        <v>11</v>
      </c>
      <c r="C40" s="68">
        <v>44620</v>
      </c>
      <c r="D40" s="61">
        <v>0.3347222222222222</v>
      </c>
      <c r="E40" s="68">
        <v>44620</v>
      </c>
      <c r="F40" s="62">
        <v>0.70833333333333337</v>
      </c>
      <c r="G40" s="63">
        <v>538</v>
      </c>
      <c r="H40" s="71" t="s">
        <v>23</v>
      </c>
      <c r="I40" s="71" t="s">
        <v>24</v>
      </c>
      <c r="J40" s="63" t="s">
        <v>21</v>
      </c>
      <c r="K40" s="37">
        <v>265.14</v>
      </c>
      <c r="L40" s="38">
        <f t="shared" si="1"/>
        <v>99.059249999999992</v>
      </c>
      <c r="M40" s="136"/>
    </row>
    <row r="41" spans="2:13" ht="15" thickBot="1" x14ac:dyDescent="0.35">
      <c r="B41" s="80">
        <v>12</v>
      </c>
      <c r="C41" s="81">
        <v>44620</v>
      </c>
      <c r="D41" s="82">
        <v>0.70833333333333337</v>
      </c>
      <c r="E41" s="81">
        <v>44620</v>
      </c>
      <c r="F41" s="83">
        <v>0.72986111111111107</v>
      </c>
      <c r="G41" s="84">
        <v>31</v>
      </c>
      <c r="H41" s="85" t="s">
        <v>14</v>
      </c>
      <c r="I41" s="85" t="s">
        <v>24</v>
      </c>
      <c r="J41" s="84" t="s">
        <v>21</v>
      </c>
      <c r="K41" s="86">
        <v>265.14</v>
      </c>
      <c r="L41" s="87">
        <f t="shared" si="1"/>
        <v>5.7078749999999996</v>
      </c>
      <c r="M41" s="136"/>
    </row>
    <row r="42" spans="2:13" x14ac:dyDescent="0.3">
      <c r="B42" s="41" t="s">
        <v>17</v>
      </c>
      <c r="C42" s="42"/>
      <c r="D42" s="42"/>
      <c r="E42" s="42"/>
      <c r="F42" s="42"/>
      <c r="G42" s="54">
        <f>SUM(G30:G41)</f>
        <v>2834</v>
      </c>
      <c r="H42" s="145" t="s">
        <v>18</v>
      </c>
      <c r="I42" s="146"/>
      <c r="J42" s="146"/>
      <c r="K42" s="146"/>
      <c r="L42" s="43">
        <f>SUM(L30:L41)</f>
        <v>377.85756944444455</v>
      </c>
      <c r="M42" s="136"/>
    </row>
    <row r="43" spans="2:13" ht="15" thickBot="1" x14ac:dyDescent="0.35">
      <c r="B43" s="147" t="s">
        <v>19</v>
      </c>
      <c r="C43" s="148"/>
      <c r="D43" s="148"/>
      <c r="E43" s="148"/>
      <c r="F43" s="149"/>
      <c r="G43" s="55">
        <f>G42+G20</f>
        <v>4069</v>
      </c>
      <c r="H43" s="150" t="s">
        <v>20</v>
      </c>
      <c r="I43" s="151"/>
      <c r="J43" s="151"/>
      <c r="K43" s="151"/>
      <c r="L43" s="44">
        <f>L42+L20</f>
        <v>403.18814444444456</v>
      </c>
      <c r="M43" s="136"/>
    </row>
    <row r="44" spans="2:13" x14ac:dyDescent="0.3">
      <c r="L44" s="56"/>
      <c r="M44" s="136"/>
    </row>
    <row r="45" spans="2:13" ht="15" thickBot="1" x14ac:dyDescent="0.35">
      <c r="M45" s="136"/>
    </row>
    <row r="46" spans="2:13" x14ac:dyDescent="0.3">
      <c r="B46" s="152" t="s">
        <v>25</v>
      </c>
      <c r="C46" s="153"/>
      <c r="D46" s="153"/>
      <c r="E46" s="153"/>
      <c r="F46" s="153"/>
      <c r="G46" s="153"/>
      <c r="H46" s="153"/>
      <c r="I46" s="153"/>
      <c r="J46" s="153"/>
      <c r="K46" s="153"/>
      <c r="L46" s="154"/>
      <c r="M46" s="136"/>
    </row>
    <row r="47" spans="2:13" ht="15" thickBot="1" x14ac:dyDescent="0.35">
      <c r="B47" s="155"/>
      <c r="C47" s="156"/>
      <c r="D47" s="156"/>
      <c r="E47" s="156"/>
      <c r="F47" s="156"/>
      <c r="G47" s="156"/>
      <c r="H47" s="156"/>
      <c r="I47" s="156"/>
      <c r="J47" s="156"/>
      <c r="K47" s="156"/>
      <c r="L47" s="157"/>
      <c r="M47" s="136"/>
    </row>
    <row r="48" spans="2:13" ht="15" thickBot="1" x14ac:dyDescent="0.35">
      <c r="B48" s="19"/>
      <c r="C48" s="20"/>
      <c r="D48" s="21"/>
      <c r="E48" s="21"/>
      <c r="F48" s="21"/>
      <c r="G48" s="21"/>
      <c r="H48" s="21"/>
      <c r="I48" s="21"/>
      <c r="J48" s="21"/>
      <c r="K48" s="21"/>
      <c r="L48" s="21"/>
      <c r="M48" s="136"/>
    </row>
    <row r="49" spans="2:13" ht="15" thickBot="1" x14ac:dyDescent="0.35">
      <c r="B49" s="158" t="s">
        <v>1</v>
      </c>
      <c r="C49" s="159"/>
      <c r="D49" s="22"/>
      <c r="E49" s="23"/>
      <c r="F49" s="22"/>
      <c r="G49" s="23"/>
      <c r="H49" s="23"/>
      <c r="I49" s="23"/>
      <c r="J49" s="23"/>
      <c r="K49" s="23"/>
      <c r="L49" s="23"/>
      <c r="M49" s="136"/>
    </row>
    <row r="50" spans="2:13" ht="15" thickBot="1" x14ac:dyDescent="0.35">
      <c r="B50" s="160" t="s">
        <v>2</v>
      </c>
      <c r="C50" s="161"/>
      <c r="D50" s="58"/>
      <c r="E50" s="58"/>
      <c r="F50" s="58"/>
      <c r="G50" s="58"/>
      <c r="H50" s="58"/>
      <c r="I50" s="58"/>
      <c r="J50" s="58"/>
      <c r="K50" s="58"/>
      <c r="L50" s="25"/>
      <c r="M50" s="136"/>
    </row>
    <row r="51" spans="2:13" x14ac:dyDescent="0.3">
      <c r="B51" s="162"/>
      <c r="C51" s="164" t="s">
        <v>3</v>
      </c>
      <c r="D51" s="165"/>
      <c r="E51" s="164" t="s">
        <v>4</v>
      </c>
      <c r="F51" s="165"/>
      <c r="G51" s="166" t="s">
        <v>5</v>
      </c>
      <c r="H51" s="166" t="s">
        <v>6</v>
      </c>
      <c r="I51" s="166" t="s">
        <v>7</v>
      </c>
      <c r="J51" s="166" t="s">
        <v>8</v>
      </c>
      <c r="K51" s="166" t="s">
        <v>9</v>
      </c>
      <c r="L51" s="168" t="s">
        <v>10</v>
      </c>
      <c r="M51" s="136"/>
    </row>
    <row r="52" spans="2:13" ht="34.950000000000003" customHeight="1" thickBot="1" x14ac:dyDescent="0.35">
      <c r="B52" s="163"/>
      <c r="C52" s="26" t="s">
        <v>11</v>
      </c>
      <c r="D52" s="26" t="s">
        <v>12</v>
      </c>
      <c r="E52" s="26" t="s">
        <v>13</v>
      </c>
      <c r="F52" s="26" t="s">
        <v>12</v>
      </c>
      <c r="G52" s="167"/>
      <c r="H52" s="167"/>
      <c r="I52" s="167"/>
      <c r="J52" s="167"/>
      <c r="K52" s="167"/>
      <c r="L52" s="169"/>
      <c r="M52" s="136"/>
    </row>
    <row r="53" spans="2:13" x14ac:dyDescent="0.3">
      <c r="B53" s="27">
        <v>1</v>
      </c>
      <c r="C53" s="28">
        <v>44621</v>
      </c>
      <c r="D53" s="29">
        <v>0.3347222222222222</v>
      </c>
      <c r="E53" s="28">
        <v>44621</v>
      </c>
      <c r="F53" s="30">
        <v>0.68402777777777779</v>
      </c>
      <c r="G53" s="31">
        <v>503</v>
      </c>
      <c r="H53" s="46" t="s">
        <v>72</v>
      </c>
      <c r="I53" s="46" t="s">
        <v>24</v>
      </c>
      <c r="J53" s="31" t="s">
        <v>79</v>
      </c>
      <c r="K53" s="32">
        <v>248.827</v>
      </c>
      <c r="L53" s="38">
        <f t="shared" ref="L53:L72" si="3">G53/1440*K53</f>
        <v>86.916653472222222</v>
      </c>
      <c r="M53" s="136"/>
    </row>
    <row r="54" spans="2:13" x14ac:dyDescent="0.3">
      <c r="B54" s="27">
        <v>2</v>
      </c>
      <c r="C54" s="28">
        <v>44622</v>
      </c>
      <c r="D54" s="29">
        <v>0.3354166666666667</v>
      </c>
      <c r="E54" s="28">
        <v>44622</v>
      </c>
      <c r="F54" s="30">
        <v>0.69930555555555562</v>
      </c>
      <c r="G54" s="31">
        <v>524</v>
      </c>
      <c r="H54" s="46" t="s">
        <v>72</v>
      </c>
      <c r="I54" s="46" t="s">
        <v>24</v>
      </c>
      <c r="J54" s="31" t="s">
        <v>79</v>
      </c>
      <c r="K54" s="32">
        <v>248.827</v>
      </c>
      <c r="L54" s="38">
        <f t="shared" si="3"/>
        <v>90.545380555555553</v>
      </c>
      <c r="M54" s="136"/>
    </row>
    <row r="55" spans="2:13" x14ac:dyDescent="0.3">
      <c r="B55" s="27">
        <v>3</v>
      </c>
      <c r="C55" s="28">
        <v>44623</v>
      </c>
      <c r="D55" s="30">
        <v>0.33333333333333331</v>
      </c>
      <c r="E55" s="28">
        <v>44623</v>
      </c>
      <c r="F55" s="89">
        <v>0.70347222222222217</v>
      </c>
      <c r="G55" s="31">
        <v>533</v>
      </c>
      <c r="H55" s="46" t="s">
        <v>72</v>
      </c>
      <c r="I55" s="88" t="s">
        <v>24</v>
      </c>
      <c r="J55" s="31" t="s">
        <v>79</v>
      </c>
      <c r="K55" s="32">
        <v>248.827</v>
      </c>
      <c r="L55" s="38">
        <f t="shared" si="3"/>
        <v>92.10054930555556</v>
      </c>
      <c r="M55" s="136"/>
    </row>
    <row r="56" spans="2:13" x14ac:dyDescent="0.3">
      <c r="B56" s="27">
        <v>4</v>
      </c>
      <c r="C56" s="28">
        <v>44629</v>
      </c>
      <c r="D56" s="30">
        <v>6.25E-2</v>
      </c>
      <c r="E56" s="28">
        <v>44629</v>
      </c>
      <c r="F56" s="89">
        <v>0.22916666666666666</v>
      </c>
      <c r="G56" s="31">
        <v>240</v>
      </c>
      <c r="H56" s="46" t="s">
        <v>72</v>
      </c>
      <c r="I56" s="88" t="s">
        <v>24</v>
      </c>
      <c r="J56" s="31" t="s">
        <v>78</v>
      </c>
      <c r="K56" s="32">
        <v>748.38499999999999</v>
      </c>
      <c r="L56" s="38">
        <f t="shared" si="3"/>
        <v>124.73083333333332</v>
      </c>
      <c r="M56" s="136"/>
    </row>
    <row r="57" spans="2:13" x14ac:dyDescent="0.3">
      <c r="B57" s="27">
        <v>5</v>
      </c>
      <c r="C57" s="28">
        <v>44629</v>
      </c>
      <c r="D57" s="89">
        <v>0.22916666666666666</v>
      </c>
      <c r="E57" s="28">
        <v>44629</v>
      </c>
      <c r="F57" s="89">
        <v>0.23402777777777781</v>
      </c>
      <c r="G57" s="31">
        <v>7</v>
      </c>
      <c r="H57" s="48" t="s">
        <v>70</v>
      </c>
      <c r="I57" s="94" t="s">
        <v>24</v>
      </c>
      <c r="J57" s="31" t="s">
        <v>78</v>
      </c>
      <c r="K57" s="32">
        <v>748.38499999999999</v>
      </c>
      <c r="L57" s="38">
        <f t="shared" si="3"/>
        <v>3.637982638888889</v>
      </c>
      <c r="M57" s="136"/>
    </row>
    <row r="58" spans="2:13" x14ac:dyDescent="0.3">
      <c r="B58" s="27">
        <v>6</v>
      </c>
      <c r="C58" s="28">
        <v>44640</v>
      </c>
      <c r="D58" s="30">
        <v>4.3750000000000004E-2</v>
      </c>
      <c r="E58" s="28">
        <v>44640</v>
      </c>
      <c r="F58" s="89">
        <v>0.17847222222222223</v>
      </c>
      <c r="G58" s="31">
        <v>194</v>
      </c>
      <c r="H58" s="46" t="s">
        <v>72</v>
      </c>
      <c r="I58" s="88" t="s">
        <v>24</v>
      </c>
      <c r="J58" s="31" t="s">
        <v>78</v>
      </c>
      <c r="K58" s="32">
        <v>613.67200000000003</v>
      </c>
      <c r="L58" s="38">
        <f t="shared" si="3"/>
        <v>82.675255555555552</v>
      </c>
      <c r="M58" s="136"/>
    </row>
    <row r="59" spans="2:13" x14ac:dyDescent="0.3">
      <c r="B59" s="27">
        <v>7</v>
      </c>
      <c r="C59" s="28">
        <v>44643</v>
      </c>
      <c r="D59" s="30">
        <v>4.7916666666666663E-2</v>
      </c>
      <c r="E59" s="28">
        <v>44643</v>
      </c>
      <c r="F59" s="89">
        <v>0.20833333333333334</v>
      </c>
      <c r="G59" s="31">
        <v>231</v>
      </c>
      <c r="H59" s="46" t="s">
        <v>72</v>
      </c>
      <c r="I59" s="88" t="s">
        <v>24</v>
      </c>
      <c r="J59" s="31" t="s">
        <v>78</v>
      </c>
      <c r="K59" s="32">
        <v>557.61699999999996</v>
      </c>
      <c r="L59" s="38">
        <f t="shared" si="3"/>
        <v>89.451060416666664</v>
      </c>
      <c r="M59" s="136"/>
    </row>
    <row r="60" spans="2:13" x14ac:dyDescent="0.3">
      <c r="B60" s="27">
        <v>8</v>
      </c>
      <c r="C60" s="90">
        <v>44644</v>
      </c>
      <c r="D60" s="30">
        <v>0.65694444444444444</v>
      </c>
      <c r="E60" s="90">
        <v>44644</v>
      </c>
      <c r="F60" s="89">
        <v>0.67361111111111116</v>
      </c>
      <c r="G60" s="31">
        <v>24</v>
      </c>
      <c r="H60" s="91" t="s">
        <v>70</v>
      </c>
      <c r="I60" s="95" t="s">
        <v>68</v>
      </c>
      <c r="J60" s="31" t="s">
        <v>83</v>
      </c>
      <c r="K60" s="32">
        <v>207.31700000000001</v>
      </c>
      <c r="L60" s="38">
        <f t="shared" si="3"/>
        <v>3.4552833333333335</v>
      </c>
      <c r="M60" s="136"/>
    </row>
    <row r="61" spans="2:13" x14ac:dyDescent="0.3">
      <c r="B61" s="27">
        <v>9</v>
      </c>
      <c r="C61" s="90">
        <v>44644</v>
      </c>
      <c r="D61" s="30">
        <v>0.65694444444444444</v>
      </c>
      <c r="E61" s="90">
        <v>44644</v>
      </c>
      <c r="F61" s="89">
        <v>0.68194444444444446</v>
      </c>
      <c r="G61" s="31">
        <v>36</v>
      </c>
      <c r="H61" s="57" t="s">
        <v>70</v>
      </c>
      <c r="I61" s="95" t="s">
        <v>68</v>
      </c>
      <c r="J61" s="31" t="s">
        <v>82</v>
      </c>
      <c r="K61" s="32">
        <v>711.173</v>
      </c>
      <c r="L61" s="38">
        <f t="shared" si="3"/>
        <v>17.779325</v>
      </c>
      <c r="M61" s="136"/>
    </row>
    <row r="62" spans="2:13" x14ac:dyDescent="0.3">
      <c r="B62" s="27">
        <v>10</v>
      </c>
      <c r="C62" s="90">
        <v>44644</v>
      </c>
      <c r="D62" s="30">
        <v>0.65694444444444444</v>
      </c>
      <c r="E62" s="90">
        <v>44644</v>
      </c>
      <c r="F62" s="30">
        <v>0.6777777777777777</v>
      </c>
      <c r="G62" s="31">
        <v>30</v>
      </c>
      <c r="H62" s="31" t="s">
        <v>70</v>
      </c>
      <c r="I62" s="95" t="s">
        <v>68</v>
      </c>
      <c r="J62" s="31" t="s">
        <v>81</v>
      </c>
      <c r="K62" s="32">
        <v>594.09299999999996</v>
      </c>
      <c r="L62" s="33">
        <f t="shared" si="3"/>
        <v>12.376937499999999</v>
      </c>
      <c r="M62" s="136"/>
    </row>
    <row r="63" spans="2:13" x14ac:dyDescent="0.3">
      <c r="B63" s="27">
        <v>11</v>
      </c>
      <c r="C63" s="28">
        <v>44644</v>
      </c>
      <c r="D63" s="29">
        <v>0.65694444444444444</v>
      </c>
      <c r="E63" s="28">
        <v>44644</v>
      </c>
      <c r="F63" s="30">
        <v>0.67708333333333337</v>
      </c>
      <c r="G63" s="31">
        <v>29</v>
      </c>
      <c r="H63" s="31" t="s">
        <v>70</v>
      </c>
      <c r="I63" s="95" t="s">
        <v>68</v>
      </c>
      <c r="J63" s="31" t="s">
        <v>80</v>
      </c>
      <c r="K63" s="32">
        <v>110.741</v>
      </c>
      <c r="L63" s="33">
        <f t="shared" si="3"/>
        <v>2.2302006944444446</v>
      </c>
      <c r="M63" s="136"/>
    </row>
    <row r="64" spans="2:13" x14ac:dyDescent="0.3">
      <c r="B64" s="27">
        <v>12</v>
      </c>
      <c r="C64" s="28">
        <v>44644</v>
      </c>
      <c r="D64" s="29">
        <v>0.65694444444444444</v>
      </c>
      <c r="E64" s="28">
        <v>44644</v>
      </c>
      <c r="F64" s="30">
        <v>0.67986111111111114</v>
      </c>
      <c r="G64" s="31">
        <v>33</v>
      </c>
      <c r="H64" s="31" t="s">
        <v>70</v>
      </c>
      <c r="I64" s="95" t="s">
        <v>68</v>
      </c>
      <c r="J64" s="31" t="s">
        <v>79</v>
      </c>
      <c r="K64" s="32">
        <v>278.08800000000002</v>
      </c>
      <c r="L64" s="33">
        <f t="shared" si="3"/>
        <v>6.3728499999999997</v>
      </c>
      <c r="M64" s="136"/>
    </row>
    <row r="65" spans="2:23" x14ac:dyDescent="0.3">
      <c r="B65" s="27">
        <v>13</v>
      </c>
      <c r="C65" s="28">
        <v>44644</v>
      </c>
      <c r="D65" s="29">
        <v>0.65694444444444444</v>
      </c>
      <c r="E65" s="28">
        <v>44644</v>
      </c>
      <c r="F65" s="30">
        <v>0.67638888888888893</v>
      </c>
      <c r="G65" s="31">
        <v>28</v>
      </c>
      <c r="H65" s="31" t="s">
        <v>70</v>
      </c>
      <c r="I65" s="95" t="s">
        <v>68</v>
      </c>
      <c r="J65" s="31" t="s">
        <v>78</v>
      </c>
      <c r="K65" s="32">
        <v>524.67499999999995</v>
      </c>
      <c r="L65" s="33">
        <f t="shared" si="3"/>
        <v>10.202013888888889</v>
      </c>
      <c r="M65" s="136"/>
    </row>
    <row r="66" spans="2:23" x14ac:dyDescent="0.3">
      <c r="B66" s="27">
        <v>14</v>
      </c>
      <c r="C66" s="28">
        <v>44644</v>
      </c>
      <c r="D66" s="29">
        <v>0.65694444444444444</v>
      </c>
      <c r="E66" s="28">
        <v>44644</v>
      </c>
      <c r="F66" s="30">
        <v>0.67569444444444438</v>
      </c>
      <c r="G66" s="31">
        <v>27</v>
      </c>
      <c r="H66" s="31" t="s">
        <v>70</v>
      </c>
      <c r="I66" s="95" t="s">
        <v>68</v>
      </c>
      <c r="J66" s="31" t="s">
        <v>77</v>
      </c>
      <c r="K66" s="32">
        <v>525.11900000000003</v>
      </c>
      <c r="L66" s="33">
        <f t="shared" si="3"/>
        <v>9.8459812499999995</v>
      </c>
      <c r="M66" s="136"/>
    </row>
    <row r="67" spans="2:23" x14ac:dyDescent="0.3">
      <c r="B67" s="27">
        <v>15</v>
      </c>
      <c r="C67" s="28">
        <v>44644</v>
      </c>
      <c r="D67" s="29">
        <v>0.65694444444444444</v>
      </c>
      <c r="E67" s="28">
        <v>44644</v>
      </c>
      <c r="F67" s="30">
        <v>0.67291666666666661</v>
      </c>
      <c r="G67" s="31">
        <v>23</v>
      </c>
      <c r="H67" s="31" t="s">
        <v>70</v>
      </c>
      <c r="I67" s="95" t="s">
        <v>68</v>
      </c>
      <c r="J67" s="31" t="s">
        <v>76</v>
      </c>
      <c r="K67" s="32">
        <v>217.24100000000001</v>
      </c>
      <c r="L67" s="33">
        <f t="shared" si="3"/>
        <v>3.4698215277777775</v>
      </c>
      <c r="M67" s="136"/>
    </row>
    <row r="68" spans="2:23" x14ac:dyDescent="0.3">
      <c r="B68" s="27">
        <v>16</v>
      </c>
      <c r="C68" s="28">
        <v>44648</v>
      </c>
      <c r="D68" s="29">
        <v>0.56805555555555554</v>
      </c>
      <c r="E68" s="28">
        <v>44648</v>
      </c>
      <c r="F68" s="30">
        <v>0.60625000000000007</v>
      </c>
      <c r="G68" s="31">
        <v>55</v>
      </c>
      <c r="H68" s="31" t="s">
        <v>70</v>
      </c>
      <c r="I68" s="95" t="s">
        <v>15</v>
      </c>
      <c r="J68" s="31" t="s">
        <v>75</v>
      </c>
      <c r="K68" s="32">
        <v>755.91099999999994</v>
      </c>
      <c r="L68" s="33">
        <f t="shared" si="3"/>
        <v>28.871600694444446</v>
      </c>
      <c r="M68" s="136"/>
    </row>
    <row r="69" spans="2:23" x14ac:dyDescent="0.3">
      <c r="B69" s="27">
        <v>17</v>
      </c>
      <c r="C69" s="28">
        <v>44648</v>
      </c>
      <c r="D69" s="29">
        <v>0.56805555555555554</v>
      </c>
      <c r="E69" s="28">
        <v>44648</v>
      </c>
      <c r="F69" s="30">
        <v>0.60555555555555551</v>
      </c>
      <c r="G69" s="31">
        <v>54</v>
      </c>
      <c r="H69" s="31" t="s">
        <v>70</v>
      </c>
      <c r="I69" s="95" t="s">
        <v>15</v>
      </c>
      <c r="J69" s="31" t="s">
        <v>74</v>
      </c>
      <c r="K69" s="32">
        <v>733.28499999999997</v>
      </c>
      <c r="L69" s="33">
        <f t="shared" si="3"/>
        <v>27.498187499999997</v>
      </c>
      <c r="M69" s="136"/>
    </row>
    <row r="70" spans="2:23" x14ac:dyDescent="0.3">
      <c r="B70" s="27">
        <v>18</v>
      </c>
      <c r="C70" s="28">
        <v>44648</v>
      </c>
      <c r="D70" s="29">
        <v>0.56805555555555554</v>
      </c>
      <c r="E70" s="28">
        <v>44648</v>
      </c>
      <c r="F70" s="30">
        <v>0.64583333333333337</v>
      </c>
      <c r="G70" s="31">
        <v>112</v>
      </c>
      <c r="H70" s="31" t="s">
        <v>70</v>
      </c>
      <c r="I70" s="95" t="s">
        <v>15</v>
      </c>
      <c r="J70" s="31" t="s">
        <v>73</v>
      </c>
      <c r="K70" s="32">
        <v>8.0269999999999992</v>
      </c>
      <c r="L70" s="33">
        <f t="shared" si="3"/>
        <v>0.62432222222222222</v>
      </c>
      <c r="M70" s="136"/>
    </row>
    <row r="71" spans="2:23" x14ac:dyDescent="0.3">
      <c r="B71" s="27">
        <v>19</v>
      </c>
      <c r="C71" s="28">
        <v>44648</v>
      </c>
      <c r="D71" s="30">
        <v>0.38194444444444442</v>
      </c>
      <c r="E71" s="28">
        <v>44648</v>
      </c>
      <c r="F71" s="89">
        <v>0.54861111111111105</v>
      </c>
      <c r="G71" s="31">
        <v>240</v>
      </c>
      <c r="H71" s="88" t="s">
        <v>72</v>
      </c>
      <c r="I71" s="93" t="s">
        <v>24</v>
      </c>
      <c r="J71" s="31" t="s">
        <v>71</v>
      </c>
      <c r="K71" s="32">
        <v>198.02799999999999</v>
      </c>
      <c r="L71" s="38">
        <f t="shared" si="3"/>
        <v>33.004666666666665</v>
      </c>
      <c r="M71" s="136"/>
    </row>
    <row r="72" spans="2:23" ht="15" thickBot="1" x14ac:dyDescent="0.35">
      <c r="B72" s="27">
        <v>20</v>
      </c>
      <c r="C72" s="28">
        <v>44651</v>
      </c>
      <c r="D72" s="29">
        <v>0.37847222222222227</v>
      </c>
      <c r="E72" s="28">
        <v>44651</v>
      </c>
      <c r="F72" s="30">
        <v>0.8354166666666667</v>
      </c>
      <c r="G72" s="31">
        <v>658</v>
      </c>
      <c r="H72" s="31" t="s">
        <v>70</v>
      </c>
      <c r="I72" s="67" t="s">
        <v>15</v>
      </c>
      <c r="J72" s="31" t="s">
        <v>69</v>
      </c>
      <c r="K72" s="32">
        <v>18.181999999999999</v>
      </c>
      <c r="L72" s="38">
        <f t="shared" si="3"/>
        <v>8.3081638888888882</v>
      </c>
      <c r="M72" s="136"/>
    </row>
    <row r="73" spans="2:23" x14ac:dyDescent="0.3">
      <c r="B73" s="41" t="s">
        <v>17</v>
      </c>
      <c r="C73" s="42"/>
      <c r="D73" s="42"/>
      <c r="E73" s="42"/>
      <c r="F73" s="42"/>
      <c r="G73" s="54">
        <f>SUM(G53:G72)</f>
        <v>3581</v>
      </c>
      <c r="H73" s="145" t="s">
        <v>18</v>
      </c>
      <c r="I73" s="146"/>
      <c r="J73" s="146"/>
      <c r="K73" s="146"/>
      <c r="L73" s="43">
        <f>SUM(L53:L72)</f>
        <v>734.0970694444444</v>
      </c>
      <c r="M73" s="136"/>
    </row>
    <row r="74" spans="2:23" ht="15" thickBot="1" x14ac:dyDescent="0.35">
      <c r="B74" s="147" t="s">
        <v>19</v>
      </c>
      <c r="C74" s="148"/>
      <c r="D74" s="148"/>
      <c r="E74" s="148"/>
      <c r="F74" s="149"/>
      <c r="G74" s="55">
        <f>G73+G43</f>
        <v>7650</v>
      </c>
      <c r="H74" s="150" t="s">
        <v>20</v>
      </c>
      <c r="I74" s="151"/>
      <c r="J74" s="151"/>
      <c r="K74" s="151"/>
      <c r="L74" s="44">
        <f>L73+L43</f>
        <v>1137.2852138888888</v>
      </c>
      <c r="M74" s="136"/>
    </row>
    <row r="75" spans="2:23" x14ac:dyDescent="0.3">
      <c r="M75" s="136"/>
    </row>
    <row r="76" spans="2:23" ht="15" thickBot="1" x14ac:dyDescent="0.35">
      <c r="M76" s="136"/>
    </row>
    <row r="77" spans="2:23" x14ac:dyDescent="0.3">
      <c r="B77" s="152" t="s">
        <v>26</v>
      </c>
      <c r="C77" s="153"/>
      <c r="D77" s="153"/>
      <c r="E77" s="153"/>
      <c r="F77" s="153"/>
      <c r="G77" s="153"/>
      <c r="H77" s="153"/>
      <c r="I77" s="153"/>
      <c r="J77" s="153"/>
      <c r="K77" s="153"/>
      <c r="L77" s="154"/>
      <c r="M77" s="136"/>
      <c r="N77" s="96"/>
      <c r="O77" s="96"/>
      <c r="P77" s="96"/>
      <c r="Q77" s="96"/>
      <c r="R77" s="96"/>
      <c r="S77" s="96"/>
      <c r="T77" s="96"/>
      <c r="U77" s="96"/>
      <c r="V77" s="96"/>
      <c r="W77" s="96"/>
    </row>
    <row r="78" spans="2:23" ht="15" thickBot="1" x14ac:dyDescent="0.35">
      <c r="B78" s="155"/>
      <c r="C78" s="156"/>
      <c r="D78" s="156"/>
      <c r="E78" s="156"/>
      <c r="F78" s="156"/>
      <c r="G78" s="156"/>
      <c r="H78" s="156"/>
      <c r="I78" s="156"/>
      <c r="J78" s="156"/>
      <c r="K78" s="156"/>
      <c r="L78" s="157"/>
      <c r="M78" s="136"/>
      <c r="N78" s="96"/>
      <c r="O78" s="96"/>
      <c r="P78" s="96"/>
      <c r="Q78" s="96"/>
      <c r="R78" s="96"/>
      <c r="S78" s="96"/>
      <c r="T78" s="96"/>
      <c r="U78" s="96"/>
      <c r="V78" s="96"/>
      <c r="W78" s="96"/>
    </row>
    <row r="79" spans="2:23" ht="15" thickBot="1" x14ac:dyDescent="0.35">
      <c r="B79" s="19"/>
      <c r="C79" s="20"/>
      <c r="D79" s="21"/>
      <c r="E79" s="21"/>
      <c r="F79" s="21"/>
      <c r="G79" s="21"/>
      <c r="H79" s="21"/>
      <c r="I79" s="21"/>
      <c r="J79" s="21"/>
      <c r="K79" s="21"/>
      <c r="L79" s="21"/>
      <c r="M79" s="136"/>
      <c r="N79" s="96"/>
      <c r="O79" s="96"/>
      <c r="P79" s="96"/>
      <c r="Q79" s="96"/>
      <c r="R79" s="96"/>
      <c r="S79" s="96"/>
      <c r="T79" s="96"/>
      <c r="U79" s="96"/>
      <c r="V79" s="96"/>
      <c r="W79" s="96"/>
    </row>
    <row r="80" spans="2:23" ht="15" thickBot="1" x14ac:dyDescent="0.35">
      <c r="B80" s="158" t="s">
        <v>1</v>
      </c>
      <c r="C80" s="159"/>
      <c r="D80" s="22"/>
      <c r="E80" s="23"/>
      <c r="F80" s="22"/>
      <c r="G80" s="23"/>
      <c r="H80" s="23"/>
      <c r="I80" s="23"/>
      <c r="J80" s="23"/>
      <c r="K80" s="23"/>
      <c r="L80" s="23"/>
      <c r="M80" s="136"/>
      <c r="N80" s="96"/>
      <c r="O80" s="96"/>
      <c r="P80" s="96"/>
      <c r="Q80" s="96"/>
      <c r="R80" s="96"/>
      <c r="S80" s="96"/>
      <c r="T80" s="96"/>
      <c r="U80" s="96"/>
      <c r="V80" s="96"/>
      <c r="W80" s="96"/>
    </row>
    <row r="81" spans="2:23" ht="15" thickBot="1" x14ac:dyDescent="0.35">
      <c r="B81" s="160" t="s">
        <v>2</v>
      </c>
      <c r="C81" s="161"/>
      <c r="D81" s="92"/>
      <c r="E81" s="92"/>
      <c r="F81" s="92"/>
      <c r="G81" s="92"/>
      <c r="H81" s="92"/>
      <c r="I81" s="92"/>
      <c r="J81" s="92"/>
      <c r="K81" s="92"/>
      <c r="L81" s="25"/>
      <c r="M81" s="136"/>
      <c r="N81" s="96"/>
      <c r="O81" s="96"/>
      <c r="P81" s="96"/>
      <c r="Q81" s="96"/>
      <c r="R81" s="96"/>
      <c r="S81" s="96"/>
      <c r="T81" s="96"/>
      <c r="U81" s="96"/>
      <c r="V81" s="96"/>
      <c r="W81" s="96"/>
    </row>
    <row r="82" spans="2:23" x14ac:dyDescent="0.3">
      <c r="B82" s="162"/>
      <c r="C82" s="164" t="s">
        <v>3</v>
      </c>
      <c r="D82" s="165"/>
      <c r="E82" s="164" t="s">
        <v>4</v>
      </c>
      <c r="F82" s="165"/>
      <c r="G82" s="166" t="s">
        <v>5</v>
      </c>
      <c r="H82" s="166" t="s">
        <v>6</v>
      </c>
      <c r="I82" s="166" t="s">
        <v>7</v>
      </c>
      <c r="J82" s="166" t="s">
        <v>8</v>
      </c>
      <c r="K82" s="166" t="s">
        <v>9</v>
      </c>
      <c r="L82" s="168" t="s">
        <v>10</v>
      </c>
      <c r="M82" s="136"/>
    </row>
    <row r="83" spans="2:23" ht="28.95" customHeight="1" thickBot="1" x14ac:dyDescent="0.35">
      <c r="B83" s="163"/>
      <c r="C83" s="26" t="s">
        <v>11</v>
      </c>
      <c r="D83" s="26" t="s">
        <v>12</v>
      </c>
      <c r="E83" s="26" t="s">
        <v>13</v>
      </c>
      <c r="F83" s="26" t="s">
        <v>12</v>
      </c>
      <c r="G83" s="167"/>
      <c r="H83" s="167"/>
      <c r="I83" s="167"/>
      <c r="J83" s="167"/>
      <c r="K83" s="167"/>
      <c r="L83" s="169"/>
      <c r="M83" s="136"/>
    </row>
    <row r="84" spans="2:23" x14ac:dyDescent="0.3">
      <c r="B84" s="27">
        <v>1</v>
      </c>
      <c r="C84" s="28">
        <v>44663</v>
      </c>
      <c r="D84" s="29">
        <v>0.49861111111111112</v>
      </c>
      <c r="E84" s="28">
        <v>44663</v>
      </c>
      <c r="F84" s="30">
        <v>0.50486111111111109</v>
      </c>
      <c r="G84" s="31">
        <v>9</v>
      </c>
      <c r="H84" s="91" t="s">
        <v>70</v>
      </c>
      <c r="I84" s="91" t="s">
        <v>24</v>
      </c>
      <c r="J84" s="31" t="s">
        <v>82</v>
      </c>
      <c r="K84" s="32">
        <v>672.245</v>
      </c>
      <c r="L84" s="38">
        <f t="shared" ref="L84:L90" si="4">G84/1440*K84</f>
        <v>4.2015312500000004</v>
      </c>
      <c r="M84" s="136"/>
    </row>
    <row r="85" spans="2:23" x14ac:dyDescent="0.3">
      <c r="B85" s="27">
        <v>2</v>
      </c>
      <c r="C85" s="28">
        <v>44663</v>
      </c>
      <c r="D85" s="29">
        <v>0.49861111111111112</v>
      </c>
      <c r="E85" s="28">
        <v>44663</v>
      </c>
      <c r="F85" s="30">
        <v>0.50486111111111109</v>
      </c>
      <c r="G85" s="31">
        <v>9</v>
      </c>
      <c r="H85" s="91" t="s">
        <v>70</v>
      </c>
      <c r="I85" s="91" t="s">
        <v>24</v>
      </c>
      <c r="J85" s="31" t="s">
        <v>83</v>
      </c>
      <c r="K85" s="32">
        <v>190.01400000000001</v>
      </c>
      <c r="L85" s="38">
        <f t="shared" si="4"/>
        <v>1.1875875</v>
      </c>
      <c r="M85" s="136"/>
    </row>
    <row r="86" spans="2:23" x14ac:dyDescent="0.3">
      <c r="B86" s="27">
        <v>3</v>
      </c>
      <c r="C86" s="28">
        <v>44663</v>
      </c>
      <c r="D86" s="30">
        <v>0.33402777777777781</v>
      </c>
      <c r="E86" s="28">
        <v>44663</v>
      </c>
      <c r="F86" s="89">
        <v>0.38611111111111113</v>
      </c>
      <c r="G86" s="31">
        <v>75</v>
      </c>
      <c r="H86" s="46" t="s">
        <v>72</v>
      </c>
      <c r="I86" s="46" t="s">
        <v>24</v>
      </c>
      <c r="J86" s="31" t="s">
        <v>73</v>
      </c>
      <c r="K86" s="32">
        <v>5.9390000000000001</v>
      </c>
      <c r="L86" s="38">
        <f t="shared" si="4"/>
        <v>0.30932291666666667</v>
      </c>
      <c r="M86" s="136"/>
    </row>
    <row r="87" spans="2:23" x14ac:dyDescent="0.3">
      <c r="B87" s="27">
        <v>4</v>
      </c>
      <c r="C87" s="28">
        <v>44663</v>
      </c>
      <c r="D87" s="30">
        <v>0.7104166666666667</v>
      </c>
      <c r="E87" s="28">
        <v>44663</v>
      </c>
      <c r="F87" s="89">
        <v>0.76250000000000007</v>
      </c>
      <c r="G87" s="31">
        <v>75</v>
      </c>
      <c r="H87" s="46" t="s">
        <v>72</v>
      </c>
      <c r="I87" s="46" t="s">
        <v>24</v>
      </c>
      <c r="J87" s="31" t="s">
        <v>73</v>
      </c>
      <c r="K87" s="32">
        <v>5.9390000000000001</v>
      </c>
      <c r="L87" s="38">
        <f t="shared" si="4"/>
        <v>0.30932291666666667</v>
      </c>
      <c r="M87" s="136"/>
    </row>
    <row r="88" spans="2:23" x14ac:dyDescent="0.3">
      <c r="B88" s="27">
        <v>5</v>
      </c>
      <c r="C88" s="28">
        <v>44670</v>
      </c>
      <c r="D88" s="89">
        <v>0.38750000000000001</v>
      </c>
      <c r="E88" s="28">
        <v>44670</v>
      </c>
      <c r="F88" s="89">
        <v>0.63402777777777775</v>
      </c>
      <c r="G88" s="31">
        <v>355</v>
      </c>
      <c r="H88" s="46" t="s">
        <v>72</v>
      </c>
      <c r="I88" s="46" t="s">
        <v>24</v>
      </c>
      <c r="J88" s="31" t="s">
        <v>71</v>
      </c>
      <c r="K88" s="32">
        <v>121.771</v>
      </c>
      <c r="L88" s="38">
        <f t="shared" si="4"/>
        <v>30.019934027777779</v>
      </c>
      <c r="M88" s="136"/>
    </row>
    <row r="89" spans="2:23" x14ac:dyDescent="0.3">
      <c r="B89" s="27">
        <v>6</v>
      </c>
      <c r="C89" s="28">
        <v>44678</v>
      </c>
      <c r="D89" s="30">
        <v>0.3347222222222222</v>
      </c>
      <c r="E89" s="28">
        <v>44678</v>
      </c>
      <c r="F89" s="89">
        <v>0.75</v>
      </c>
      <c r="G89" s="31">
        <v>598</v>
      </c>
      <c r="H89" s="46" t="s">
        <v>72</v>
      </c>
      <c r="I89" s="46" t="s">
        <v>24</v>
      </c>
      <c r="J89" s="31" t="s">
        <v>69</v>
      </c>
      <c r="K89" s="32">
        <v>18.919</v>
      </c>
      <c r="L89" s="38">
        <f t="shared" si="4"/>
        <v>7.8566402777777782</v>
      </c>
      <c r="M89" s="136"/>
    </row>
    <row r="90" spans="2:23" ht="15" thickBot="1" x14ac:dyDescent="0.35">
      <c r="B90" s="27">
        <v>7</v>
      </c>
      <c r="C90" s="28">
        <v>44678</v>
      </c>
      <c r="D90" s="30">
        <v>0.75</v>
      </c>
      <c r="E90" s="28">
        <v>44678</v>
      </c>
      <c r="F90" s="89">
        <v>0.80138888888888893</v>
      </c>
      <c r="G90" s="31">
        <v>74</v>
      </c>
      <c r="H90" s="48" t="s">
        <v>70</v>
      </c>
      <c r="I90" s="47" t="s">
        <v>24</v>
      </c>
      <c r="J90" s="31" t="s">
        <v>69</v>
      </c>
      <c r="K90" s="32">
        <v>18.919</v>
      </c>
      <c r="L90" s="38">
        <f t="shared" si="4"/>
        <v>0.9722263888888889</v>
      </c>
      <c r="M90" s="136"/>
    </row>
    <row r="91" spans="2:23" x14ac:dyDescent="0.3">
      <c r="B91" s="41" t="s">
        <v>17</v>
      </c>
      <c r="C91" s="42"/>
      <c r="D91" s="42"/>
      <c r="E91" s="42"/>
      <c r="F91" s="42"/>
      <c r="G91" s="54">
        <f>SUM(G84:G90)</f>
        <v>1195</v>
      </c>
      <c r="H91" s="145" t="s">
        <v>18</v>
      </c>
      <c r="I91" s="146"/>
      <c r="J91" s="146"/>
      <c r="K91" s="146"/>
      <c r="L91" s="43">
        <f>SUM(L84:L90)</f>
        <v>44.856565277777783</v>
      </c>
      <c r="M91" s="136"/>
      <c r="N91" s="96"/>
      <c r="O91" s="96"/>
      <c r="P91" s="96"/>
      <c r="Q91" s="96"/>
      <c r="R91" s="96"/>
      <c r="S91" s="96"/>
      <c r="T91" s="96"/>
      <c r="U91" s="96"/>
      <c r="V91" s="96"/>
      <c r="W91" s="96"/>
    </row>
    <row r="92" spans="2:23" ht="15" thickBot="1" x14ac:dyDescent="0.35">
      <c r="B92" s="147" t="s">
        <v>19</v>
      </c>
      <c r="C92" s="148"/>
      <c r="D92" s="148"/>
      <c r="E92" s="148"/>
      <c r="F92" s="149"/>
      <c r="G92" s="55">
        <f>G91+G74</f>
        <v>8845</v>
      </c>
      <c r="H92" s="150" t="s">
        <v>20</v>
      </c>
      <c r="I92" s="151"/>
      <c r="J92" s="151"/>
      <c r="K92" s="151"/>
      <c r="L92" s="44">
        <f>L91+L74</f>
        <v>1182.1417791666665</v>
      </c>
      <c r="M92" s="136"/>
      <c r="N92" s="96"/>
      <c r="O92" s="96"/>
      <c r="P92" s="96"/>
      <c r="Q92" s="96"/>
      <c r="R92" s="96"/>
      <c r="S92" s="96"/>
      <c r="T92" s="96"/>
      <c r="U92" s="96"/>
      <c r="V92" s="96"/>
      <c r="W92" s="96"/>
    </row>
    <row r="93" spans="2:23" ht="15" thickBot="1" x14ac:dyDescent="0.35">
      <c r="M93" s="136"/>
    </row>
    <row r="94" spans="2:23" ht="15" customHeight="1" x14ac:dyDescent="0.3">
      <c r="B94" s="152" t="s">
        <v>54</v>
      </c>
      <c r="C94" s="153"/>
      <c r="D94" s="153"/>
      <c r="E94" s="153"/>
      <c r="F94" s="153"/>
      <c r="G94" s="153"/>
      <c r="H94" s="153"/>
      <c r="I94" s="153"/>
      <c r="J94" s="153"/>
      <c r="K94" s="153"/>
      <c r="L94" s="154"/>
      <c r="M94" s="136"/>
    </row>
    <row r="95" spans="2:23" ht="15.75" customHeight="1" thickBot="1" x14ac:dyDescent="0.35">
      <c r="B95" s="155"/>
      <c r="C95" s="156"/>
      <c r="D95" s="156"/>
      <c r="E95" s="156"/>
      <c r="F95" s="156"/>
      <c r="G95" s="156"/>
      <c r="H95" s="156"/>
      <c r="I95" s="156"/>
      <c r="J95" s="156"/>
      <c r="K95" s="156"/>
      <c r="L95" s="157"/>
      <c r="M95" s="136"/>
    </row>
    <row r="96" spans="2:23" ht="15" thickBot="1" x14ac:dyDescent="0.35">
      <c r="B96" s="97"/>
      <c r="C96" s="123"/>
      <c r="D96" s="98"/>
      <c r="E96" s="98"/>
      <c r="F96" s="98"/>
      <c r="G96" s="98"/>
      <c r="H96" s="98"/>
      <c r="I96" s="98"/>
      <c r="J96" s="98"/>
      <c r="K96" s="98"/>
      <c r="L96" s="98"/>
      <c r="M96" s="136"/>
    </row>
    <row r="97" spans="2:13" ht="15" thickBot="1" x14ac:dyDescent="0.35">
      <c r="B97" s="158" t="s">
        <v>1</v>
      </c>
      <c r="C97" s="159"/>
      <c r="D97" s="99"/>
      <c r="E97" s="100"/>
      <c r="F97" s="99"/>
      <c r="G97" s="100"/>
      <c r="H97" s="100"/>
      <c r="I97" s="100"/>
      <c r="J97" s="100"/>
      <c r="K97" s="100"/>
      <c r="L97" s="100"/>
      <c r="M97" s="136"/>
    </row>
    <row r="98" spans="2:13" ht="15" thickBot="1" x14ac:dyDescent="0.35">
      <c r="B98" s="160" t="s">
        <v>2</v>
      </c>
      <c r="C98" s="161"/>
      <c r="D98" s="122"/>
      <c r="E98" s="122"/>
      <c r="F98" s="122"/>
      <c r="G98" s="122"/>
      <c r="H98" s="122"/>
      <c r="I98" s="122"/>
      <c r="J98" s="122"/>
      <c r="K98" s="122"/>
      <c r="L98" s="101"/>
      <c r="M98" s="136"/>
    </row>
    <row r="99" spans="2:13" ht="15" customHeight="1" x14ac:dyDescent="0.3">
      <c r="B99" s="162"/>
      <c r="C99" s="164" t="s">
        <v>3</v>
      </c>
      <c r="D99" s="165"/>
      <c r="E99" s="164" t="s">
        <v>4</v>
      </c>
      <c r="F99" s="165"/>
      <c r="G99" s="166" t="s">
        <v>5</v>
      </c>
      <c r="H99" s="166" t="s">
        <v>6</v>
      </c>
      <c r="I99" s="166" t="s">
        <v>7</v>
      </c>
      <c r="J99" s="166" t="s">
        <v>8</v>
      </c>
      <c r="K99" s="166" t="s">
        <v>9</v>
      </c>
      <c r="L99" s="168" t="s">
        <v>10</v>
      </c>
      <c r="M99" s="136"/>
    </row>
    <row r="100" spans="2:13" ht="31.95" customHeight="1" thickBot="1" x14ac:dyDescent="0.35">
      <c r="B100" s="163"/>
      <c r="C100" s="102" t="s">
        <v>11</v>
      </c>
      <c r="D100" s="102" t="s">
        <v>12</v>
      </c>
      <c r="E100" s="102" t="s">
        <v>13</v>
      </c>
      <c r="F100" s="102" t="s">
        <v>12</v>
      </c>
      <c r="G100" s="167"/>
      <c r="H100" s="167"/>
      <c r="I100" s="167"/>
      <c r="J100" s="167"/>
      <c r="K100" s="167"/>
      <c r="L100" s="169"/>
      <c r="M100" s="136"/>
    </row>
    <row r="101" spans="2:13" x14ac:dyDescent="0.3">
      <c r="B101" s="103">
        <v>1</v>
      </c>
      <c r="C101" s="104">
        <v>44694</v>
      </c>
      <c r="D101" s="105">
        <v>0.34166666666666662</v>
      </c>
      <c r="E101" s="104">
        <v>44694</v>
      </c>
      <c r="F101" s="106">
        <v>0.75</v>
      </c>
      <c r="G101" s="107">
        <v>588</v>
      </c>
      <c r="H101" s="115" t="s">
        <v>72</v>
      </c>
      <c r="I101" s="115" t="s">
        <v>24</v>
      </c>
      <c r="J101" s="107" t="s">
        <v>84</v>
      </c>
      <c r="K101" s="108">
        <v>3.2120000000000002</v>
      </c>
      <c r="L101" s="110">
        <f t="shared" ref="L101:L113" si="5">G101/1440*K101</f>
        <v>1.3115666666666668</v>
      </c>
      <c r="M101" s="136"/>
    </row>
    <row r="102" spans="2:13" x14ac:dyDescent="0.3">
      <c r="B102" s="103">
        <v>2</v>
      </c>
      <c r="C102" s="104">
        <v>44694</v>
      </c>
      <c r="D102" s="105">
        <v>0.75</v>
      </c>
      <c r="E102" s="104">
        <v>44694</v>
      </c>
      <c r="F102" s="106">
        <v>0.79861111111111116</v>
      </c>
      <c r="G102" s="107">
        <v>70</v>
      </c>
      <c r="H102" s="117" t="s">
        <v>70</v>
      </c>
      <c r="I102" s="116" t="s">
        <v>24</v>
      </c>
      <c r="J102" s="107" t="s">
        <v>84</v>
      </c>
      <c r="K102" s="108">
        <v>3.2120000000000002</v>
      </c>
      <c r="L102" s="109">
        <f t="shared" si="5"/>
        <v>0.15613888888888891</v>
      </c>
      <c r="M102" s="136"/>
    </row>
    <row r="103" spans="2:13" x14ac:dyDescent="0.3">
      <c r="B103" s="103">
        <v>3</v>
      </c>
      <c r="C103" s="104">
        <v>44694</v>
      </c>
      <c r="D103" s="106">
        <v>0.40763888888888888</v>
      </c>
      <c r="E103" s="104">
        <v>44694</v>
      </c>
      <c r="F103" s="106">
        <v>0.58333333333333337</v>
      </c>
      <c r="G103" s="107">
        <v>253</v>
      </c>
      <c r="H103" s="115" t="s">
        <v>72</v>
      </c>
      <c r="I103" s="115" t="s">
        <v>24</v>
      </c>
      <c r="J103" s="107" t="s">
        <v>79</v>
      </c>
      <c r="K103" s="108">
        <v>223.00700000000001</v>
      </c>
      <c r="L103" s="109">
        <f t="shared" si="5"/>
        <v>39.181090972222222</v>
      </c>
      <c r="M103" s="136"/>
    </row>
    <row r="104" spans="2:13" x14ac:dyDescent="0.3">
      <c r="B104" s="103">
        <v>4</v>
      </c>
      <c r="C104" s="104">
        <v>44694</v>
      </c>
      <c r="D104" s="106">
        <v>0.58333333333333337</v>
      </c>
      <c r="E104" s="104">
        <v>44694</v>
      </c>
      <c r="F104" s="120">
        <v>0.59513888888888888</v>
      </c>
      <c r="G104" s="107">
        <v>17</v>
      </c>
      <c r="H104" s="117" t="s">
        <v>70</v>
      </c>
      <c r="I104" s="116" t="s">
        <v>24</v>
      </c>
      <c r="J104" s="107" t="s">
        <v>79</v>
      </c>
      <c r="K104" s="108">
        <v>223.00700000000001</v>
      </c>
      <c r="L104" s="109">
        <f t="shared" si="5"/>
        <v>2.6327215277777776</v>
      </c>
      <c r="M104" s="136"/>
    </row>
    <row r="105" spans="2:13" x14ac:dyDescent="0.3">
      <c r="B105" s="103">
        <v>5</v>
      </c>
      <c r="C105" s="104">
        <v>44695</v>
      </c>
      <c r="D105" s="120">
        <v>0.19791666666666666</v>
      </c>
      <c r="E105" s="104">
        <v>44695</v>
      </c>
      <c r="F105" s="120">
        <v>0.20694444444444446</v>
      </c>
      <c r="G105" s="107">
        <v>13</v>
      </c>
      <c r="H105" s="121" t="s">
        <v>70</v>
      </c>
      <c r="I105" s="121" t="s">
        <v>15</v>
      </c>
      <c r="J105" s="107" t="s">
        <v>79</v>
      </c>
      <c r="K105" s="108">
        <v>223.00700000000001</v>
      </c>
      <c r="L105" s="109">
        <f t="shared" si="5"/>
        <v>2.0132576388888888</v>
      </c>
      <c r="M105" s="136"/>
    </row>
    <row r="106" spans="2:13" x14ac:dyDescent="0.3">
      <c r="B106" s="103">
        <v>6</v>
      </c>
      <c r="C106" s="104">
        <v>44695</v>
      </c>
      <c r="D106" s="106">
        <v>0.61041666666666672</v>
      </c>
      <c r="E106" s="104">
        <v>44695</v>
      </c>
      <c r="F106" s="120">
        <v>0.62708333333333333</v>
      </c>
      <c r="G106" s="107">
        <v>24</v>
      </c>
      <c r="H106" s="121" t="s">
        <v>70</v>
      </c>
      <c r="I106" s="121" t="s">
        <v>15</v>
      </c>
      <c r="J106" s="107" t="s">
        <v>82</v>
      </c>
      <c r="K106" s="108">
        <v>570.86500000000001</v>
      </c>
      <c r="L106" s="109">
        <f t="shared" si="5"/>
        <v>9.5144166666666674</v>
      </c>
      <c r="M106" s="136"/>
    </row>
    <row r="107" spans="2:13" x14ac:dyDescent="0.3">
      <c r="B107" s="103">
        <v>7</v>
      </c>
      <c r="C107" s="104">
        <v>44695</v>
      </c>
      <c r="D107" s="106">
        <v>0.61041666666666672</v>
      </c>
      <c r="E107" s="104">
        <v>44695</v>
      </c>
      <c r="F107" s="120">
        <v>0.62777777777777777</v>
      </c>
      <c r="G107" s="107">
        <v>25</v>
      </c>
      <c r="H107" s="121" t="s">
        <v>70</v>
      </c>
      <c r="I107" s="121" t="s">
        <v>15</v>
      </c>
      <c r="J107" s="107" t="s">
        <v>83</v>
      </c>
      <c r="K107" s="108">
        <v>139.65799999999999</v>
      </c>
      <c r="L107" s="109">
        <f t="shared" si="5"/>
        <v>2.4246180555555554</v>
      </c>
      <c r="M107" s="136"/>
    </row>
    <row r="108" spans="2:13" x14ac:dyDescent="0.3">
      <c r="B108" s="103">
        <v>8</v>
      </c>
      <c r="C108" s="104">
        <v>44695</v>
      </c>
      <c r="D108" s="106">
        <v>0.61041666666666672</v>
      </c>
      <c r="E108" s="104">
        <v>44695</v>
      </c>
      <c r="F108" s="120">
        <v>0.62569444444444444</v>
      </c>
      <c r="G108" s="107">
        <v>22</v>
      </c>
      <c r="H108" s="121" t="s">
        <v>70</v>
      </c>
      <c r="I108" s="121" t="s">
        <v>15</v>
      </c>
      <c r="J108" s="107" t="s">
        <v>85</v>
      </c>
      <c r="K108" s="108">
        <v>318.98</v>
      </c>
      <c r="L108" s="109">
        <f t="shared" si="5"/>
        <v>4.8733055555555556</v>
      </c>
      <c r="M108" s="136"/>
    </row>
    <row r="109" spans="2:13" x14ac:dyDescent="0.3">
      <c r="B109" s="103">
        <v>9</v>
      </c>
      <c r="C109" s="104">
        <v>44695</v>
      </c>
      <c r="D109" s="106">
        <v>0.61041666666666672</v>
      </c>
      <c r="E109" s="104">
        <v>44695</v>
      </c>
      <c r="F109" s="120">
        <v>0.62986111111111109</v>
      </c>
      <c r="G109" s="107">
        <v>28</v>
      </c>
      <c r="H109" s="121" t="s">
        <v>70</v>
      </c>
      <c r="I109" s="121" t="s">
        <v>15</v>
      </c>
      <c r="J109" s="107" t="s">
        <v>86</v>
      </c>
      <c r="K109" s="108">
        <v>229.26900000000001</v>
      </c>
      <c r="L109" s="109">
        <f t="shared" si="5"/>
        <v>4.4580083333333338</v>
      </c>
      <c r="M109" s="136"/>
    </row>
    <row r="110" spans="2:13" x14ac:dyDescent="0.3">
      <c r="B110" s="103">
        <v>10</v>
      </c>
      <c r="C110" s="104">
        <v>44695</v>
      </c>
      <c r="D110" s="106">
        <v>0.61041666666666672</v>
      </c>
      <c r="E110" s="104">
        <v>44695</v>
      </c>
      <c r="F110" s="120">
        <v>0.62569444444444444</v>
      </c>
      <c r="G110" s="107">
        <v>22</v>
      </c>
      <c r="H110" s="121" t="s">
        <v>70</v>
      </c>
      <c r="I110" s="121" t="s">
        <v>15</v>
      </c>
      <c r="J110" s="107" t="s">
        <v>87</v>
      </c>
      <c r="K110" s="108">
        <v>11.401999999999999</v>
      </c>
      <c r="L110" s="109">
        <f t="shared" si="5"/>
        <v>0.1741972222222222</v>
      </c>
      <c r="M110" s="136"/>
    </row>
    <row r="111" spans="2:13" x14ac:dyDescent="0.3">
      <c r="B111" s="103">
        <v>11</v>
      </c>
      <c r="C111" s="104">
        <v>44708</v>
      </c>
      <c r="D111" s="120">
        <v>0.3833333333333333</v>
      </c>
      <c r="E111" s="104">
        <v>44708</v>
      </c>
      <c r="F111" s="120">
        <v>0.54166666666666663</v>
      </c>
      <c r="G111" s="107">
        <v>228</v>
      </c>
      <c r="H111" s="115" t="s">
        <v>72</v>
      </c>
      <c r="I111" s="115" t="s">
        <v>24</v>
      </c>
      <c r="J111" s="107" t="s">
        <v>69</v>
      </c>
      <c r="K111" s="108">
        <v>18.187999999999999</v>
      </c>
      <c r="L111" s="109">
        <f t="shared" si="5"/>
        <v>2.8797666666666664</v>
      </c>
      <c r="M111" s="136"/>
    </row>
    <row r="112" spans="2:13" x14ac:dyDescent="0.3">
      <c r="B112" s="103">
        <v>12</v>
      </c>
      <c r="C112" s="104">
        <v>44708</v>
      </c>
      <c r="D112" s="106">
        <v>0.54166666666666663</v>
      </c>
      <c r="E112" s="104">
        <v>44708</v>
      </c>
      <c r="F112" s="120">
        <v>0.61805555555555558</v>
      </c>
      <c r="G112" s="107">
        <v>110</v>
      </c>
      <c r="H112" s="117" t="s">
        <v>70</v>
      </c>
      <c r="I112" s="116" t="s">
        <v>24</v>
      </c>
      <c r="J112" s="107" t="s">
        <v>69</v>
      </c>
      <c r="K112" s="108">
        <v>18.187999999999999</v>
      </c>
      <c r="L112" s="109">
        <f t="shared" si="5"/>
        <v>1.389361111111111</v>
      </c>
      <c r="M112" s="136"/>
    </row>
    <row r="113" spans="2:13" ht="15" thickBot="1" x14ac:dyDescent="0.35">
      <c r="B113" s="103">
        <v>13</v>
      </c>
      <c r="C113" s="104">
        <v>44710</v>
      </c>
      <c r="D113" s="106">
        <v>0.39166666666666666</v>
      </c>
      <c r="E113" s="104">
        <v>44710</v>
      </c>
      <c r="F113" s="120">
        <v>0.45694444444444443</v>
      </c>
      <c r="G113" s="107">
        <v>94</v>
      </c>
      <c r="H113" s="121" t="s">
        <v>70</v>
      </c>
      <c r="I113" s="121" t="s">
        <v>15</v>
      </c>
      <c r="J113" s="107" t="s">
        <v>84</v>
      </c>
      <c r="K113" s="108">
        <v>5.6070000000000002</v>
      </c>
      <c r="L113" s="109">
        <f t="shared" si="5"/>
        <v>0.36601250000000002</v>
      </c>
      <c r="M113" s="136"/>
    </row>
    <row r="114" spans="2:13" x14ac:dyDescent="0.3">
      <c r="B114" s="111" t="s">
        <v>17</v>
      </c>
      <c r="C114" s="112"/>
      <c r="D114" s="112"/>
      <c r="E114" s="112"/>
      <c r="F114" s="112"/>
      <c r="G114" s="118">
        <f>SUM(G101:G113)</f>
        <v>1494</v>
      </c>
      <c r="H114" s="175" t="s">
        <v>18</v>
      </c>
      <c r="I114" s="176"/>
      <c r="J114" s="176"/>
      <c r="K114" s="145"/>
      <c r="L114" s="113">
        <f>SUM(L101:L113)</f>
        <v>71.374461805555555</v>
      </c>
      <c r="M114" s="136"/>
    </row>
    <row r="115" spans="2:13" ht="15" thickBot="1" x14ac:dyDescent="0.35">
      <c r="B115" s="170" t="s">
        <v>19</v>
      </c>
      <c r="C115" s="171"/>
      <c r="D115" s="171"/>
      <c r="E115" s="171"/>
      <c r="F115" s="172"/>
      <c r="G115" s="119">
        <f>G114+G92</f>
        <v>10339</v>
      </c>
      <c r="H115" s="173" t="s">
        <v>20</v>
      </c>
      <c r="I115" s="174"/>
      <c r="J115" s="174"/>
      <c r="K115" s="150"/>
      <c r="L115" s="114">
        <f>L114+L92</f>
        <v>1253.516240972222</v>
      </c>
      <c r="M115" s="136"/>
    </row>
    <row r="116" spans="2:13" x14ac:dyDescent="0.3">
      <c r="M116" s="136"/>
    </row>
    <row r="117" spans="2:13" ht="15" thickBot="1" x14ac:dyDescent="0.35">
      <c r="M117" s="136"/>
    </row>
    <row r="118" spans="2:13" x14ac:dyDescent="0.3">
      <c r="B118" s="152" t="s">
        <v>53</v>
      </c>
      <c r="C118" s="153"/>
      <c r="D118" s="153"/>
      <c r="E118" s="153"/>
      <c r="F118" s="153"/>
      <c r="G118" s="153"/>
      <c r="H118" s="153"/>
      <c r="I118" s="153"/>
      <c r="J118" s="153"/>
      <c r="K118" s="153"/>
      <c r="L118" s="154"/>
      <c r="M118" s="136"/>
    </row>
    <row r="119" spans="2:13" ht="15" thickBot="1" x14ac:dyDescent="0.35">
      <c r="B119" s="155"/>
      <c r="C119" s="156"/>
      <c r="D119" s="156"/>
      <c r="E119" s="156"/>
      <c r="F119" s="156"/>
      <c r="G119" s="156"/>
      <c r="H119" s="156"/>
      <c r="I119" s="156"/>
      <c r="J119" s="156"/>
      <c r="K119" s="156"/>
      <c r="L119" s="157"/>
      <c r="M119" s="136"/>
    </row>
    <row r="120" spans="2:13" ht="15" thickBot="1" x14ac:dyDescent="0.35">
      <c r="B120" s="97"/>
      <c r="C120" s="123"/>
      <c r="D120" s="98"/>
      <c r="E120" s="98"/>
      <c r="F120" s="98"/>
      <c r="G120" s="98"/>
      <c r="H120" s="98"/>
      <c r="I120" s="98"/>
      <c r="J120" s="98"/>
      <c r="K120" s="98"/>
      <c r="L120" s="98"/>
      <c r="M120" s="136"/>
    </row>
    <row r="121" spans="2:13" ht="15" thickBot="1" x14ac:dyDescent="0.35">
      <c r="B121" s="158" t="s">
        <v>1</v>
      </c>
      <c r="C121" s="159"/>
      <c r="D121" s="99"/>
      <c r="E121" s="100"/>
      <c r="F121" s="99"/>
      <c r="G121" s="100"/>
      <c r="H121" s="100"/>
      <c r="I121" s="100"/>
      <c r="J121" s="100"/>
      <c r="K121" s="100"/>
      <c r="L121" s="100"/>
      <c r="M121" s="136"/>
    </row>
    <row r="122" spans="2:13" ht="15" thickBot="1" x14ac:dyDescent="0.35">
      <c r="B122" s="160" t="s">
        <v>2</v>
      </c>
      <c r="C122" s="161"/>
      <c r="D122" s="124"/>
      <c r="E122" s="124"/>
      <c r="F122" s="124"/>
      <c r="G122" s="124"/>
      <c r="H122" s="124"/>
      <c r="I122" s="124"/>
      <c r="J122" s="124"/>
      <c r="K122" s="124"/>
      <c r="L122" s="101"/>
      <c r="M122" s="136"/>
    </row>
    <row r="123" spans="2:13" x14ac:dyDescent="0.3">
      <c r="B123" s="162"/>
      <c r="C123" s="164" t="s">
        <v>3</v>
      </c>
      <c r="D123" s="165"/>
      <c r="E123" s="164" t="s">
        <v>4</v>
      </c>
      <c r="F123" s="165"/>
      <c r="G123" s="166" t="s">
        <v>5</v>
      </c>
      <c r="H123" s="166" t="s">
        <v>6</v>
      </c>
      <c r="I123" s="166" t="s">
        <v>7</v>
      </c>
      <c r="J123" s="166" t="s">
        <v>8</v>
      </c>
      <c r="K123" s="166" t="s">
        <v>9</v>
      </c>
      <c r="L123" s="168" t="s">
        <v>10</v>
      </c>
      <c r="M123" s="136"/>
    </row>
    <row r="124" spans="2:13" ht="25.2" customHeight="1" thickBot="1" x14ac:dyDescent="0.35">
      <c r="B124" s="163"/>
      <c r="C124" s="102" t="s">
        <v>11</v>
      </c>
      <c r="D124" s="102" t="s">
        <v>12</v>
      </c>
      <c r="E124" s="102" t="s">
        <v>13</v>
      </c>
      <c r="F124" s="102" t="s">
        <v>12</v>
      </c>
      <c r="G124" s="167"/>
      <c r="H124" s="167"/>
      <c r="I124" s="167"/>
      <c r="J124" s="167"/>
      <c r="K124" s="167"/>
      <c r="L124" s="169"/>
      <c r="M124" s="136"/>
    </row>
    <row r="125" spans="2:13" x14ac:dyDescent="0.3">
      <c r="B125" s="103">
        <v>1</v>
      </c>
      <c r="C125" s="104">
        <v>44713</v>
      </c>
      <c r="D125" s="105">
        <v>0.53541666666666665</v>
      </c>
      <c r="E125" s="104">
        <v>44713</v>
      </c>
      <c r="F125" s="106">
        <v>0.56597222222222221</v>
      </c>
      <c r="G125" s="107">
        <v>44</v>
      </c>
      <c r="H125" s="126" t="s">
        <v>70</v>
      </c>
      <c r="I125" s="121" t="s">
        <v>24</v>
      </c>
      <c r="J125" s="107" t="s">
        <v>93</v>
      </c>
      <c r="K125" s="108">
        <v>0</v>
      </c>
      <c r="L125" s="109">
        <f t="shared" ref="L125:L146" si="6">G125/1440*K125</f>
        <v>0</v>
      </c>
      <c r="M125" s="136"/>
    </row>
    <row r="126" spans="2:13" x14ac:dyDescent="0.3">
      <c r="B126" s="103">
        <v>2</v>
      </c>
      <c r="C126" s="104">
        <v>44713</v>
      </c>
      <c r="D126" s="105">
        <v>0.53541666666666665</v>
      </c>
      <c r="E126" s="104">
        <v>44713</v>
      </c>
      <c r="F126" s="106">
        <v>0.54722222222222217</v>
      </c>
      <c r="G126" s="107">
        <v>17</v>
      </c>
      <c r="H126" s="126" t="s">
        <v>70</v>
      </c>
      <c r="I126" s="121" t="s">
        <v>24</v>
      </c>
      <c r="J126" s="107" t="s">
        <v>92</v>
      </c>
      <c r="K126" s="108">
        <v>8.5399999999999991</v>
      </c>
      <c r="L126" s="109">
        <f t="shared" si="6"/>
        <v>0.10081944444444443</v>
      </c>
      <c r="M126" s="136"/>
    </row>
    <row r="127" spans="2:13" x14ac:dyDescent="0.3">
      <c r="B127" s="103">
        <v>3</v>
      </c>
      <c r="C127" s="104">
        <v>44714</v>
      </c>
      <c r="D127" s="106">
        <v>4.8611111111111112E-2</v>
      </c>
      <c r="E127" s="104">
        <v>44714</v>
      </c>
      <c r="F127" s="120">
        <v>0.24166666666666667</v>
      </c>
      <c r="G127" s="107">
        <v>278</v>
      </c>
      <c r="H127" s="115" t="s">
        <v>72</v>
      </c>
      <c r="I127" s="115" t="s">
        <v>24</v>
      </c>
      <c r="J127" s="107" t="s">
        <v>82</v>
      </c>
      <c r="K127" s="108">
        <v>630.495</v>
      </c>
      <c r="L127" s="109">
        <f t="shared" si="6"/>
        <v>121.7205625</v>
      </c>
      <c r="M127" s="136"/>
    </row>
    <row r="128" spans="2:13" x14ac:dyDescent="0.3">
      <c r="B128" s="103">
        <v>4</v>
      </c>
      <c r="C128" s="104">
        <v>44718</v>
      </c>
      <c r="D128" s="106">
        <v>0.33611111111111108</v>
      </c>
      <c r="E128" s="104">
        <v>44718</v>
      </c>
      <c r="F128" s="120">
        <v>0.40833333333333338</v>
      </c>
      <c r="G128" s="107">
        <v>104</v>
      </c>
      <c r="H128" s="115" t="s">
        <v>72</v>
      </c>
      <c r="I128" s="115" t="s">
        <v>24</v>
      </c>
      <c r="J128" s="107" t="s">
        <v>69</v>
      </c>
      <c r="K128" s="108">
        <v>18.536999999999999</v>
      </c>
      <c r="L128" s="109">
        <f t="shared" si="6"/>
        <v>1.3387833333333332</v>
      </c>
      <c r="M128" s="136"/>
    </row>
    <row r="129" spans="2:13" x14ac:dyDescent="0.3">
      <c r="B129" s="103">
        <v>5</v>
      </c>
      <c r="C129" s="104">
        <v>44719</v>
      </c>
      <c r="D129" s="106">
        <v>0.55763888888888891</v>
      </c>
      <c r="E129" s="104">
        <v>44719</v>
      </c>
      <c r="F129" s="120">
        <v>0.62361111111111112</v>
      </c>
      <c r="G129" s="107">
        <v>95</v>
      </c>
      <c r="H129" s="115" t="s">
        <v>72</v>
      </c>
      <c r="I129" s="115" t="s">
        <v>24</v>
      </c>
      <c r="J129" s="107" t="s">
        <v>69</v>
      </c>
      <c r="K129" s="108">
        <v>18.536999999999999</v>
      </c>
      <c r="L129" s="109">
        <f t="shared" si="6"/>
        <v>1.2229270833333332</v>
      </c>
      <c r="M129" s="136"/>
    </row>
    <row r="130" spans="2:13" x14ac:dyDescent="0.3">
      <c r="B130" s="103">
        <v>6</v>
      </c>
      <c r="C130" s="104">
        <v>44720</v>
      </c>
      <c r="D130" s="106">
        <v>0.38125000000000003</v>
      </c>
      <c r="E130" s="104">
        <v>44720</v>
      </c>
      <c r="F130" s="106">
        <v>0.38472222222222219</v>
      </c>
      <c r="G130" s="107">
        <v>5</v>
      </c>
      <c r="H130" s="121" t="s">
        <v>70</v>
      </c>
      <c r="I130" s="121" t="s">
        <v>15</v>
      </c>
      <c r="J130" s="107" t="s">
        <v>82</v>
      </c>
      <c r="K130" s="108">
        <v>713.88900000000001</v>
      </c>
      <c r="L130" s="109">
        <f t="shared" si="6"/>
        <v>2.4787812499999999</v>
      </c>
      <c r="M130" s="136"/>
    </row>
    <row r="131" spans="2:13" x14ac:dyDescent="0.3">
      <c r="B131" s="103">
        <v>7</v>
      </c>
      <c r="C131" s="104">
        <v>44720</v>
      </c>
      <c r="D131" s="106">
        <v>0.77916666666666667</v>
      </c>
      <c r="E131" s="104">
        <v>44720</v>
      </c>
      <c r="F131" s="120">
        <v>0.79305555555555562</v>
      </c>
      <c r="G131" s="107">
        <v>20</v>
      </c>
      <c r="H131" s="126" t="s">
        <v>70</v>
      </c>
      <c r="I131" s="121" t="s">
        <v>15</v>
      </c>
      <c r="J131" s="107" t="s">
        <v>91</v>
      </c>
      <c r="K131" s="108">
        <v>368.08600000000001</v>
      </c>
      <c r="L131" s="109">
        <f t="shared" si="6"/>
        <v>5.1123055555555554</v>
      </c>
      <c r="M131" s="136"/>
    </row>
    <row r="132" spans="2:13" x14ac:dyDescent="0.3">
      <c r="B132" s="103">
        <v>8</v>
      </c>
      <c r="C132" s="104">
        <v>44720</v>
      </c>
      <c r="D132" s="120">
        <v>0.77916666666666667</v>
      </c>
      <c r="E132" s="104">
        <v>44720</v>
      </c>
      <c r="F132" s="120">
        <v>0.8027777777777777</v>
      </c>
      <c r="G132" s="107">
        <v>34</v>
      </c>
      <c r="H132" s="121" t="s">
        <v>70</v>
      </c>
      <c r="I132" s="121" t="s">
        <v>15</v>
      </c>
      <c r="J132" s="107" t="s">
        <v>90</v>
      </c>
      <c r="K132" s="108">
        <v>122.07299999999999</v>
      </c>
      <c r="L132" s="109">
        <f t="shared" si="6"/>
        <v>2.8822791666666663</v>
      </c>
      <c r="M132" s="136"/>
    </row>
    <row r="133" spans="2:13" x14ac:dyDescent="0.3">
      <c r="B133" s="103">
        <v>9</v>
      </c>
      <c r="C133" s="104">
        <v>44720</v>
      </c>
      <c r="D133" s="106">
        <v>0.77916666666666667</v>
      </c>
      <c r="E133" s="104">
        <v>44720</v>
      </c>
      <c r="F133" s="120">
        <v>0.81666666666666676</v>
      </c>
      <c r="G133" s="107">
        <v>54</v>
      </c>
      <c r="H133" s="121" t="s">
        <v>70</v>
      </c>
      <c r="I133" s="121" t="s">
        <v>15</v>
      </c>
      <c r="J133" s="107" t="s">
        <v>84</v>
      </c>
      <c r="K133" s="108">
        <v>18.678000000000001</v>
      </c>
      <c r="L133" s="109">
        <f t="shared" si="6"/>
        <v>0.70042499999999996</v>
      </c>
      <c r="M133" s="136"/>
    </row>
    <row r="134" spans="2:13" x14ac:dyDescent="0.3">
      <c r="B134" s="103">
        <v>10</v>
      </c>
      <c r="C134" s="104">
        <v>44720</v>
      </c>
      <c r="D134" s="106">
        <v>0.77916666666666667</v>
      </c>
      <c r="E134" s="104">
        <v>44720</v>
      </c>
      <c r="F134" s="120">
        <v>0.79999999999999993</v>
      </c>
      <c r="G134" s="107">
        <v>30</v>
      </c>
      <c r="H134" s="121" t="s">
        <v>70</v>
      </c>
      <c r="I134" s="121" t="s">
        <v>15</v>
      </c>
      <c r="J134" s="107" t="s">
        <v>69</v>
      </c>
      <c r="K134" s="108">
        <v>18.536999999999999</v>
      </c>
      <c r="L134" s="109">
        <f t="shared" si="6"/>
        <v>0.38618749999999996</v>
      </c>
      <c r="M134" s="136"/>
    </row>
    <row r="135" spans="2:13" x14ac:dyDescent="0.3">
      <c r="B135" s="103">
        <v>11</v>
      </c>
      <c r="C135" s="104">
        <v>44721</v>
      </c>
      <c r="D135" s="106">
        <v>0.62430555555555556</v>
      </c>
      <c r="E135" s="104">
        <v>44721</v>
      </c>
      <c r="F135" s="120">
        <v>0.64583333333333337</v>
      </c>
      <c r="G135" s="107">
        <v>31</v>
      </c>
      <c r="H135" s="121" t="s">
        <v>70</v>
      </c>
      <c r="I135" s="121" t="s">
        <v>15</v>
      </c>
      <c r="J135" s="107" t="s">
        <v>76</v>
      </c>
      <c r="K135" s="108">
        <v>215.70599999999999</v>
      </c>
      <c r="L135" s="109">
        <f t="shared" si="6"/>
        <v>4.6436708333333332</v>
      </c>
      <c r="M135" s="136"/>
    </row>
    <row r="136" spans="2:13" x14ac:dyDescent="0.3">
      <c r="B136" s="103">
        <v>12</v>
      </c>
      <c r="C136" s="104">
        <v>44727</v>
      </c>
      <c r="D136" s="106">
        <v>0.49791666666666662</v>
      </c>
      <c r="E136" s="104">
        <v>44727</v>
      </c>
      <c r="F136" s="120">
        <v>0.60833333333333328</v>
      </c>
      <c r="G136" s="107">
        <v>159</v>
      </c>
      <c r="H136" s="115" t="s">
        <v>72</v>
      </c>
      <c r="I136" s="115" t="s">
        <v>24</v>
      </c>
      <c r="J136" s="107" t="s">
        <v>73</v>
      </c>
      <c r="K136" s="108">
        <v>2.7909999999999999</v>
      </c>
      <c r="L136" s="109">
        <f t="shared" si="6"/>
        <v>0.30817291666666663</v>
      </c>
      <c r="M136" s="136"/>
    </row>
    <row r="137" spans="2:13" x14ac:dyDescent="0.3">
      <c r="B137" s="103">
        <v>13</v>
      </c>
      <c r="C137" s="104">
        <v>44727</v>
      </c>
      <c r="D137" s="106">
        <v>0.50277777777777777</v>
      </c>
      <c r="E137" s="104">
        <v>44727</v>
      </c>
      <c r="F137" s="120">
        <v>0.60763888888888895</v>
      </c>
      <c r="G137" s="107">
        <v>151</v>
      </c>
      <c r="H137" s="115" t="s">
        <v>72</v>
      </c>
      <c r="I137" s="115" t="s">
        <v>24</v>
      </c>
      <c r="J137" s="107" t="s">
        <v>89</v>
      </c>
      <c r="K137" s="108">
        <v>10.16</v>
      </c>
      <c r="L137" s="109">
        <f t="shared" si="6"/>
        <v>1.0653888888888889</v>
      </c>
      <c r="M137" s="136"/>
    </row>
    <row r="138" spans="2:13" x14ac:dyDescent="0.3">
      <c r="B138" s="103">
        <v>14</v>
      </c>
      <c r="C138" s="104">
        <v>44727</v>
      </c>
      <c r="D138" s="106">
        <v>7.5694444444444439E-2</v>
      </c>
      <c r="E138" s="104">
        <v>44727</v>
      </c>
      <c r="F138" s="120">
        <v>0.25</v>
      </c>
      <c r="G138" s="107">
        <v>251</v>
      </c>
      <c r="H138" s="115" t="s">
        <v>72</v>
      </c>
      <c r="I138" s="115" t="s">
        <v>24</v>
      </c>
      <c r="J138" s="107" t="s">
        <v>82</v>
      </c>
      <c r="K138" s="108">
        <v>725.39599999999996</v>
      </c>
      <c r="L138" s="109">
        <f t="shared" si="6"/>
        <v>126.44055277777777</v>
      </c>
      <c r="M138" s="136"/>
    </row>
    <row r="139" spans="2:13" x14ac:dyDescent="0.3">
      <c r="B139" s="103">
        <v>15</v>
      </c>
      <c r="C139" s="104">
        <v>44728</v>
      </c>
      <c r="D139" s="106">
        <v>6.7361111111111108E-2</v>
      </c>
      <c r="E139" s="104">
        <v>44728</v>
      </c>
      <c r="F139" s="120">
        <v>0.21458333333333335</v>
      </c>
      <c r="G139" s="107">
        <v>212</v>
      </c>
      <c r="H139" s="115" t="s">
        <v>72</v>
      </c>
      <c r="I139" s="115" t="s">
        <v>24</v>
      </c>
      <c r="J139" s="107" t="s">
        <v>82</v>
      </c>
      <c r="K139" s="108">
        <v>725.39599999999996</v>
      </c>
      <c r="L139" s="109">
        <f t="shared" si="6"/>
        <v>106.7944111111111</v>
      </c>
      <c r="M139" s="136"/>
    </row>
    <row r="140" spans="2:13" x14ac:dyDescent="0.3">
      <c r="B140" s="103">
        <v>16</v>
      </c>
      <c r="C140" s="104">
        <v>44729</v>
      </c>
      <c r="D140" s="106">
        <v>5.7638888888888885E-2</v>
      </c>
      <c r="E140" s="104">
        <v>44729</v>
      </c>
      <c r="F140" s="120">
        <v>0.18611111111111112</v>
      </c>
      <c r="G140" s="107">
        <v>185</v>
      </c>
      <c r="H140" s="115" t="s">
        <v>72</v>
      </c>
      <c r="I140" s="115" t="s">
        <v>24</v>
      </c>
      <c r="J140" s="107" t="s">
        <v>82</v>
      </c>
      <c r="K140" s="108">
        <v>725.39599999999996</v>
      </c>
      <c r="L140" s="109">
        <f t="shared" si="6"/>
        <v>93.193236111111091</v>
      </c>
      <c r="M140" s="136"/>
    </row>
    <row r="141" spans="2:13" x14ac:dyDescent="0.3">
      <c r="B141" s="103">
        <v>17</v>
      </c>
      <c r="C141" s="104">
        <v>44732</v>
      </c>
      <c r="D141" s="106">
        <v>0.3347222222222222</v>
      </c>
      <c r="E141" s="104">
        <v>44732</v>
      </c>
      <c r="F141" s="120">
        <v>0.56388888888888888</v>
      </c>
      <c r="G141" s="107">
        <v>330</v>
      </c>
      <c r="H141" s="115" t="s">
        <v>72</v>
      </c>
      <c r="I141" s="115" t="s">
        <v>24</v>
      </c>
      <c r="J141" s="107" t="s">
        <v>86</v>
      </c>
      <c r="K141" s="108">
        <v>294.29899999999998</v>
      </c>
      <c r="L141" s="109">
        <f t="shared" si="6"/>
        <v>67.443520833333324</v>
      </c>
      <c r="M141" s="136"/>
    </row>
    <row r="142" spans="2:13" x14ac:dyDescent="0.3">
      <c r="B142" s="103">
        <v>18</v>
      </c>
      <c r="C142" s="104">
        <v>44735</v>
      </c>
      <c r="D142" s="106">
        <v>3.6111111111111115E-2</v>
      </c>
      <c r="E142" s="104">
        <v>44735</v>
      </c>
      <c r="F142" s="120">
        <v>4.3750000000000004E-2</v>
      </c>
      <c r="G142" s="107">
        <v>11</v>
      </c>
      <c r="H142" s="121" t="s">
        <v>70</v>
      </c>
      <c r="I142" s="121" t="s">
        <v>15</v>
      </c>
      <c r="J142" s="107" t="s">
        <v>69</v>
      </c>
      <c r="K142" s="108">
        <v>19.111999999999998</v>
      </c>
      <c r="L142" s="109">
        <f t="shared" si="6"/>
        <v>0.14599444444444443</v>
      </c>
      <c r="M142" s="136"/>
    </row>
    <row r="143" spans="2:13" x14ac:dyDescent="0.3">
      <c r="B143" s="103">
        <v>19</v>
      </c>
      <c r="C143" s="104">
        <v>44735</v>
      </c>
      <c r="D143" s="106">
        <v>0.10902777777777778</v>
      </c>
      <c r="E143" s="104">
        <v>44735</v>
      </c>
      <c r="F143" s="120">
        <v>0.12013888888888889</v>
      </c>
      <c r="G143" s="107">
        <v>16</v>
      </c>
      <c r="H143" s="121" t="s">
        <v>70</v>
      </c>
      <c r="I143" s="121" t="s">
        <v>15</v>
      </c>
      <c r="J143" s="107" t="s">
        <v>69</v>
      </c>
      <c r="K143" s="108">
        <v>19.111999999999998</v>
      </c>
      <c r="L143" s="109">
        <f t="shared" si="6"/>
        <v>0.21235555555555555</v>
      </c>
      <c r="M143" s="136"/>
    </row>
    <row r="144" spans="2:13" x14ac:dyDescent="0.3">
      <c r="B144" s="103">
        <v>20</v>
      </c>
      <c r="C144" s="104">
        <v>44735</v>
      </c>
      <c r="D144" s="106">
        <v>0.64513888888888882</v>
      </c>
      <c r="E144" s="104">
        <v>44735</v>
      </c>
      <c r="F144" s="120">
        <v>0.65555555555555556</v>
      </c>
      <c r="G144" s="107">
        <v>15</v>
      </c>
      <c r="H144" s="121" t="s">
        <v>70</v>
      </c>
      <c r="I144" s="121" t="s">
        <v>15</v>
      </c>
      <c r="J144" s="107" t="s">
        <v>88</v>
      </c>
      <c r="K144" s="108">
        <v>96.975999999999999</v>
      </c>
      <c r="L144" s="109">
        <f t="shared" si="6"/>
        <v>1.0101666666666667</v>
      </c>
      <c r="M144" s="136"/>
    </row>
    <row r="145" spans="2:13" x14ac:dyDescent="0.3">
      <c r="B145" s="103">
        <v>21</v>
      </c>
      <c r="C145" s="104">
        <v>44735</v>
      </c>
      <c r="D145" s="106">
        <v>0.76458333333333339</v>
      </c>
      <c r="E145" s="104">
        <v>44735</v>
      </c>
      <c r="F145" s="120">
        <v>0.7729166666666667</v>
      </c>
      <c r="G145" s="107">
        <v>12</v>
      </c>
      <c r="H145" s="121" t="s">
        <v>70</v>
      </c>
      <c r="I145" s="121" t="s">
        <v>15</v>
      </c>
      <c r="J145" s="107" t="s">
        <v>88</v>
      </c>
      <c r="K145" s="108">
        <v>96.975999999999999</v>
      </c>
      <c r="L145" s="109">
        <f t="shared" si="6"/>
        <v>0.80813333333333326</v>
      </c>
      <c r="M145" s="136"/>
    </row>
    <row r="146" spans="2:13" ht="15" thickBot="1" x14ac:dyDescent="0.35">
      <c r="B146" s="103">
        <v>22</v>
      </c>
      <c r="C146" s="104">
        <v>44735</v>
      </c>
      <c r="D146" s="106">
        <v>0.71319444444444446</v>
      </c>
      <c r="E146" s="104">
        <v>44735</v>
      </c>
      <c r="F146" s="120">
        <v>0.75486111111111109</v>
      </c>
      <c r="G146" s="107">
        <v>60</v>
      </c>
      <c r="H146" s="121" t="s">
        <v>70</v>
      </c>
      <c r="I146" s="121" t="s">
        <v>15</v>
      </c>
      <c r="J146" s="107" t="s">
        <v>84</v>
      </c>
      <c r="K146" s="108">
        <v>30.465</v>
      </c>
      <c r="L146" s="109">
        <f t="shared" si="6"/>
        <v>1.2693749999999999</v>
      </c>
      <c r="M146" s="136"/>
    </row>
    <row r="147" spans="2:13" x14ac:dyDescent="0.3">
      <c r="B147" s="111" t="s">
        <v>17</v>
      </c>
      <c r="C147" s="112"/>
      <c r="D147" s="112"/>
      <c r="E147" s="112"/>
      <c r="F147" s="112"/>
      <c r="G147" s="118">
        <f>SUM(G125:G146)</f>
        <v>2114</v>
      </c>
      <c r="H147" s="145" t="s">
        <v>18</v>
      </c>
      <c r="I147" s="146"/>
      <c r="J147" s="146"/>
      <c r="K147" s="146"/>
      <c r="L147" s="113">
        <f>SUM(L125:L146)</f>
        <v>539.27804930555556</v>
      </c>
      <c r="M147" s="136"/>
    </row>
    <row r="148" spans="2:13" ht="15" thickBot="1" x14ac:dyDescent="0.35">
      <c r="B148" s="147" t="s">
        <v>19</v>
      </c>
      <c r="C148" s="148"/>
      <c r="D148" s="148"/>
      <c r="E148" s="148"/>
      <c r="F148" s="149"/>
      <c r="G148" s="119">
        <f>G147+G115</f>
        <v>12453</v>
      </c>
      <c r="H148" s="150" t="s">
        <v>20</v>
      </c>
      <c r="I148" s="151"/>
      <c r="J148" s="151"/>
      <c r="K148" s="151"/>
      <c r="L148" s="114">
        <f>L147+L115</f>
        <v>1792.7942902777777</v>
      </c>
      <c r="M148" s="136"/>
    </row>
    <row r="149" spans="2:13" x14ac:dyDescent="0.3">
      <c r="M149" s="136"/>
    </row>
    <row r="150" spans="2:13" ht="15" thickBot="1" x14ac:dyDescent="0.35">
      <c r="M150" s="136"/>
    </row>
    <row r="151" spans="2:13" x14ac:dyDescent="0.3">
      <c r="B151" s="152" t="s">
        <v>52</v>
      </c>
      <c r="C151" s="153"/>
      <c r="D151" s="153"/>
      <c r="E151" s="153"/>
      <c r="F151" s="153"/>
      <c r="G151" s="153"/>
      <c r="H151" s="153"/>
      <c r="I151" s="153"/>
      <c r="J151" s="153"/>
      <c r="K151" s="153"/>
      <c r="L151" s="154"/>
      <c r="M151" s="136"/>
    </row>
    <row r="152" spans="2:13" ht="15" thickBot="1" x14ac:dyDescent="0.35">
      <c r="B152" s="155"/>
      <c r="C152" s="156"/>
      <c r="D152" s="156"/>
      <c r="E152" s="156"/>
      <c r="F152" s="156"/>
      <c r="G152" s="156"/>
      <c r="H152" s="156"/>
      <c r="I152" s="156"/>
      <c r="J152" s="156"/>
      <c r="K152" s="156"/>
      <c r="L152" s="157"/>
      <c r="M152" s="136"/>
    </row>
    <row r="153" spans="2:13" ht="15" thickBot="1" x14ac:dyDescent="0.35">
      <c r="B153" s="97"/>
      <c r="C153" s="123"/>
      <c r="D153" s="98"/>
      <c r="E153" s="98"/>
      <c r="F153" s="98"/>
      <c r="G153" s="98"/>
      <c r="H153" s="98"/>
      <c r="I153" s="98"/>
      <c r="J153" s="98"/>
      <c r="K153" s="98"/>
      <c r="L153" s="98"/>
      <c r="M153" s="136"/>
    </row>
    <row r="154" spans="2:13" ht="15" thickBot="1" x14ac:dyDescent="0.35">
      <c r="B154" s="158" t="s">
        <v>1</v>
      </c>
      <c r="C154" s="159"/>
      <c r="D154" s="99"/>
      <c r="E154" s="100"/>
      <c r="F154" s="99"/>
      <c r="G154" s="100"/>
      <c r="H154" s="100"/>
      <c r="I154" s="100"/>
      <c r="J154" s="100"/>
      <c r="K154" s="100"/>
      <c r="L154" s="100"/>
      <c r="M154" s="136"/>
    </row>
    <row r="155" spans="2:13" ht="15" thickBot="1" x14ac:dyDescent="0.35">
      <c r="B155" s="160" t="s">
        <v>2</v>
      </c>
      <c r="C155" s="161"/>
      <c r="D155" s="125"/>
      <c r="E155" s="125"/>
      <c r="F155" s="125"/>
      <c r="G155" s="125"/>
      <c r="H155" s="125"/>
      <c r="I155" s="125"/>
      <c r="J155" s="125"/>
      <c r="K155" s="125"/>
      <c r="L155" s="101"/>
      <c r="M155" s="136"/>
    </row>
    <row r="156" spans="2:13" x14ac:dyDescent="0.3">
      <c r="B156" s="162"/>
      <c r="C156" s="164" t="s">
        <v>3</v>
      </c>
      <c r="D156" s="165"/>
      <c r="E156" s="164" t="s">
        <v>4</v>
      </c>
      <c r="F156" s="165"/>
      <c r="G156" s="166" t="s">
        <v>5</v>
      </c>
      <c r="H156" s="166" t="s">
        <v>6</v>
      </c>
      <c r="I156" s="166" t="s">
        <v>7</v>
      </c>
      <c r="J156" s="166" t="s">
        <v>8</v>
      </c>
      <c r="K156" s="166" t="s">
        <v>9</v>
      </c>
      <c r="L156" s="168" t="s">
        <v>10</v>
      </c>
      <c r="M156" s="136"/>
    </row>
    <row r="157" spans="2:13" ht="23.4" customHeight="1" thickBot="1" x14ac:dyDescent="0.35">
      <c r="B157" s="163"/>
      <c r="C157" s="102" t="s">
        <v>11</v>
      </c>
      <c r="D157" s="102" t="s">
        <v>12</v>
      </c>
      <c r="E157" s="102" t="s">
        <v>13</v>
      </c>
      <c r="F157" s="102" t="s">
        <v>12</v>
      </c>
      <c r="G157" s="167"/>
      <c r="H157" s="167"/>
      <c r="I157" s="167"/>
      <c r="J157" s="167"/>
      <c r="K157" s="167"/>
      <c r="L157" s="169"/>
      <c r="M157" s="136"/>
    </row>
    <row r="158" spans="2:13" x14ac:dyDescent="0.3">
      <c r="B158" s="103">
        <v>1</v>
      </c>
      <c r="C158" s="104">
        <v>44744</v>
      </c>
      <c r="D158" s="120">
        <v>0.53541666666666665</v>
      </c>
      <c r="E158" s="104">
        <v>44744</v>
      </c>
      <c r="F158" s="120">
        <v>0.59236111111111112</v>
      </c>
      <c r="G158" s="128">
        <v>82</v>
      </c>
      <c r="H158" s="126" t="s">
        <v>70</v>
      </c>
      <c r="I158" s="121" t="s">
        <v>24</v>
      </c>
      <c r="J158" s="107" t="s">
        <v>69</v>
      </c>
      <c r="K158" s="108">
        <v>19.63</v>
      </c>
      <c r="L158" s="109">
        <f t="shared" ref="L158:L177" si="7">G158/1440*K158</f>
        <v>1.1178194444444445</v>
      </c>
      <c r="M158" s="136"/>
    </row>
    <row r="159" spans="2:13" x14ac:dyDescent="0.3">
      <c r="B159" s="103">
        <v>2</v>
      </c>
      <c r="C159" s="104">
        <v>44744</v>
      </c>
      <c r="D159" s="120">
        <v>0.61041666666666672</v>
      </c>
      <c r="E159" s="104">
        <v>44744</v>
      </c>
      <c r="F159" s="120">
        <v>0.63888888888888895</v>
      </c>
      <c r="G159" s="128">
        <v>41</v>
      </c>
      <c r="H159" s="126" t="s">
        <v>70</v>
      </c>
      <c r="I159" s="121" t="s">
        <v>15</v>
      </c>
      <c r="J159" s="107" t="s">
        <v>84</v>
      </c>
      <c r="K159" s="108">
        <v>34.040999999999997</v>
      </c>
      <c r="L159" s="109">
        <f t="shared" si="7"/>
        <v>0.9692229166666666</v>
      </c>
      <c r="M159" s="136"/>
    </row>
    <row r="160" spans="2:13" x14ac:dyDescent="0.3">
      <c r="B160" s="103">
        <v>3</v>
      </c>
      <c r="C160" s="104">
        <v>44745</v>
      </c>
      <c r="D160" s="120">
        <v>0.15</v>
      </c>
      <c r="E160" s="104">
        <v>44745</v>
      </c>
      <c r="F160" s="120">
        <v>0.19027777777777777</v>
      </c>
      <c r="G160" s="128">
        <v>58</v>
      </c>
      <c r="H160" s="126" t="s">
        <v>70</v>
      </c>
      <c r="I160" s="121" t="s">
        <v>15</v>
      </c>
      <c r="J160" s="107" t="s">
        <v>84</v>
      </c>
      <c r="K160" s="108">
        <v>34.040999999999997</v>
      </c>
      <c r="L160" s="109">
        <f t="shared" si="7"/>
        <v>1.3710958333333334</v>
      </c>
      <c r="M160" s="136"/>
    </row>
    <row r="161" spans="2:13" x14ac:dyDescent="0.3">
      <c r="B161" s="103">
        <v>4</v>
      </c>
      <c r="C161" s="104">
        <v>44745</v>
      </c>
      <c r="D161" s="120">
        <v>0.23124999999999998</v>
      </c>
      <c r="E161" s="104">
        <v>44745</v>
      </c>
      <c r="F161" s="120">
        <v>0.26319444444444445</v>
      </c>
      <c r="G161" s="128">
        <v>46</v>
      </c>
      <c r="H161" s="126" t="s">
        <v>70</v>
      </c>
      <c r="I161" s="121" t="s">
        <v>15</v>
      </c>
      <c r="J161" s="107" t="s">
        <v>84</v>
      </c>
      <c r="K161" s="108">
        <v>34.040999999999997</v>
      </c>
      <c r="L161" s="109">
        <f t="shared" si="7"/>
        <v>1.0874208333333331</v>
      </c>
      <c r="M161" s="136"/>
    </row>
    <row r="162" spans="2:13" x14ac:dyDescent="0.3">
      <c r="B162" s="103">
        <v>5</v>
      </c>
      <c r="C162" s="104">
        <v>44745</v>
      </c>
      <c r="D162" s="120">
        <v>0.65625</v>
      </c>
      <c r="E162" s="104">
        <v>44745</v>
      </c>
      <c r="F162" s="120">
        <v>0.79166666666666663</v>
      </c>
      <c r="G162" s="128">
        <v>195</v>
      </c>
      <c r="H162" s="126" t="s">
        <v>70</v>
      </c>
      <c r="I162" s="121" t="s">
        <v>24</v>
      </c>
      <c r="J162" s="107" t="s">
        <v>84</v>
      </c>
      <c r="K162" s="108">
        <v>34.040999999999997</v>
      </c>
      <c r="L162" s="109">
        <f t="shared" si="7"/>
        <v>4.609718749999999</v>
      </c>
      <c r="M162" s="136"/>
    </row>
    <row r="163" spans="2:13" x14ac:dyDescent="0.3">
      <c r="B163" s="103">
        <v>6</v>
      </c>
      <c r="C163" s="104">
        <v>44746</v>
      </c>
      <c r="D163" s="120">
        <v>0.40208333333333335</v>
      </c>
      <c r="E163" s="104">
        <v>44746</v>
      </c>
      <c r="F163" s="120">
        <v>0.41666666666666669</v>
      </c>
      <c r="G163" s="128">
        <v>21</v>
      </c>
      <c r="H163" s="117" t="s">
        <v>70</v>
      </c>
      <c r="I163" s="116" t="s">
        <v>24</v>
      </c>
      <c r="J163" s="107" t="s">
        <v>71</v>
      </c>
      <c r="K163" s="108">
        <v>229.43100000000001</v>
      </c>
      <c r="L163" s="109">
        <f t="shared" si="7"/>
        <v>3.3458687500000002</v>
      </c>
      <c r="M163" s="136"/>
    </row>
    <row r="164" spans="2:13" x14ac:dyDescent="0.3">
      <c r="B164" s="103">
        <v>7</v>
      </c>
      <c r="C164" s="104">
        <v>44746</v>
      </c>
      <c r="D164" s="120">
        <v>0.41666666666666669</v>
      </c>
      <c r="E164" s="104">
        <v>44746</v>
      </c>
      <c r="F164" s="120">
        <v>0.42986111111111108</v>
      </c>
      <c r="G164" s="128">
        <v>19</v>
      </c>
      <c r="H164" s="115" t="s">
        <v>72</v>
      </c>
      <c r="I164" s="115" t="s">
        <v>24</v>
      </c>
      <c r="J164" s="107" t="s">
        <v>71</v>
      </c>
      <c r="K164" s="108">
        <v>229.43100000000001</v>
      </c>
      <c r="L164" s="109">
        <f t="shared" si="7"/>
        <v>3.0272145833333335</v>
      </c>
      <c r="M164" s="136"/>
    </row>
    <row r="165" spans="2:13" x14ac:dyDescent="0.3">
      <c r="B165" s="103">
        <v>8</v>
      </c>
      <c r="C165" s="104">
        <v>44747</v>
      </c>
      <c r="D165" s="120">
        <v>0.72430555555555554</v>
      </c>
      <c r="E165" s="104">
        <v>44747</v>
      </c>
      <c r="F165" s="120">
        <v>0.7402777777777777</v>
      </c>
      <c r="G165" s="128">
        <v>23</v>
      </c>
      <c r="H165" s="126" t="s">
        <v>70</v>
      </c>
      <c r="I165" s="121" t="s">
        <v>94</v>
      </c>
      <c r="J165" s="107" t="s">
        <v>95</v>
      </c>
      <c r="K165" s="108">
        <v>98.87</v>
      </c>
      <c r="L165" s="109">
        <f t="shared" si="7"/>
        <v>1.579173611111111</v>
      </c>
      <c r="M165" s="136"/>
    </row>
    <row r="166" spans="2:13" x14ac:dyDescent="0.3">
      <c r="B166" s="103">
        <v>9</v>
      </c>
      <c r="C166" s="104">
        <v>44759</v>
      </c>
      <c r="D166" s="120">
        <v>0.72430555555555554</v>
      </c>
      <c r="E166" s="104">
        <v>44759</v>
      </c>
      <c r="F166" s="120">
        <v>0.73055555555555562</v>
      </c>
      <c r="G166" s="128">
        <v>9</v>
      </c>
      <c r="H166" s="126" t="s">
        <v>70</v>
      </c>
      <c r="I166" s="121" t="s">
        <v>15</v>
      </c>
      <c r="J166" s="107" t="s">
        <v>69</v>
      </c>
      <c r="K166" s="108">
        <v>20.103999999999999</v>
      </c>
      <c r="L166" s="109">
        <f t="shared" si="7"/>
        <v>0.12565000000000001</v>
      </c>
      <c r="M166" s="136"/>
    </row>
    <row r="167" spans="2:13" x14ac:dyDescent="0.3">
      <c r="B167" s="103">
        <v>10</v>
      </c>
      <c r="C167" s="104">
        <v>44766</v>
      </c>
      <c r="D167" s="120">
        <v>0.55694444444444446</v>
      </c>
      <c r="E167" s="104">
        <v>44766</v>
      </c>
      <c r="F167" s="120">
        <v>0.58263888888888882</v>
      </c>
      <c r="G167" s="128">
        <v>37</v>
      </c>
      <c r="H167" s="126" t="s">
        <v>70</v>
      </c>
      <c r="I167" s="121" t="s">
        <v>15</v>
      </c>
      <c r="J167" s="107" t="s">
        <v>69</v>
      </c>
      <c r="K167" s="108">
        <v>20.155000000000001</v>
      </c>
      <c r="L167" s="109">
        <f t="shared" si="7"/>
        <v>0.51787152777777778</v>
      </c>
      <c r="M167" s="136"/>
    </row>
    <row r="168" spans="2:13" x14ac:dyDescent="0.3">
      <c r="B168" s="103">
        <v>11</v>
      </c>
      <c r="C168" s="104">
        <v>44766</v>
      </c>
      <c r="D168" s="120">
        <v>0.75069444444444444</v>
      </c>
      <c r="E168" s="104">
        <v>44766</v>
      </c>
      <c r="F168" s="120">
        <v>0.7583333333333333</v>
      </c>
      <c r="G168" s="128">
        <v>11</v>
      </c>
      <c r="H168" s="126" t="s">
        <v>70</v>
      </c>
      <c r="I168" s="121" t="s">
        <v>15</v>
      </c>
      <c r="J168" s="107" t="s">
        <v>69</v>
      </c>
      <c r="K168" s="108">
        <v>20.155000000000001</v>
      </c>
      <c r="L168" s="109">
        <f t="shared" si="7"/>
        <v>0.15396180555555555</v>
      </c>
      <c r="M168" s="136"/>
    </row>
    <row r="169" spans="2:13" x14ac:dyDescent="0.3">
      <c r="B169" s="103">
        <v>12</v>
      </c>
      <c r="C169" s="104">
        <v>44766</v>
      </c>
      <c r="D169" s="120">
        <v>0.76180555555555562</v>
      </c>
      <c r="E169" s="104">
        <v>44766</v>
      </c>
      <c r="F169" s="120">
        <v>0.89097222222222217</v>
      </c>
      <c r="G169" s="128">
        <v>186</v>
      </c>
      <c r="H169" s="126" t="s">
        <v>70</v>
      </c>
      <c r="I169" s="121" t="s">
        <v>15</v>
      </c>
      <c r="J169" s="107" t="s">
        <v>69</v>
      </c>
      <c r="K169" s="108">
        <v>20.155000000000001</v>
      </c>
      <c r="L169" s="109">
        <f t="shared" si="7"/>
        <v>2.6033541666666671</v>
      </c>
      <c r="M169" s="136"/>
    </row>
    <row r="170" spans="2:13" x14ac:dyDescent="0.3">
      <c r="B170" s="103">
        <v>13</v>
      </c>
      <c r="C170" s="104">
        <v>44766</v>
      </c>
      <c r="D170" s="120">
        <v>0.79166666666666663</v>
      </c>
      <c r="E170" s="104">
        <v>44766</v>
      </c>
      <c r="F170" s="120">
        <v>0.81319444444444444</v>
      </c>
      <c r="G170" s="128">
        <v>31</v>
      </c>
      <c r="H170" s="126" t="s">
        <v>70</v>
      </c>
      <c r="I170" s="121" t="s">
        <v>15</v>
      </c>
      <c r="J170" s="107" t="s">
        <v>84</v>
      </c>
      <c r="K170" s="108">
        <v>40.414999999999999</v>
      </c>
      <c r="L170" s="109">
        <f t="shared" si="7"/>
        <v>0.8700451388888889</v>
      </c>
      <c r="M170" s="136"/>
    </row>
    <row r="171" spans="2:13" x14ac:dyDescent="0.3">
      <c r="B171" s="103">
        <v>14</v>
      </c>
      <c r="C171" s="104">
        <v>44766</v>
      </c>
      <c r="D171" s="120">
        <v>0.79166666666666663</v>
      </c>
      <c r="E171" s="104">
        <v>44766</v>
      </c>
      <c r="F171" s="120">
        <v>0.8125</v>
      </c>
      <c r="G171" s="128">
        <v>30</v>
      </c>
      <c r="H171" s="126" t="s">
        <v>70</v>
      </c>
      <c r="I171" s="121" t="s">
        <v>15</v>
      </c>
      <c r="J171" s="107" t="s">
        <v>90</v>
      </c>
      <c r="K171" s="108">
        <v>143.78200000000001</v>
      </c>
      <c r="L171" s="109">
        <f t="shared" si="7"/>
        <v>2.9954583333333336</v>
      </c>
      <c r="M171" s="136"/>
    </row>
    <row r="172" spans="2:13" x14ac:dyDescent="0.3">
      <c r="B172" s="103">
        <v>15</v>
      </c>
      <c r="C172" s="104">
        <v>44766</v>
      </c>
      <c r="D172" s="120">
        <v>0.79166666666666663</v>
      </c>
      <c r="E172" s="104">
        <v>44766</v>
      </c>
      <c r="F172" s="120">
        <v>0.79791666666666661</v>
      </c>
      <c r="G172" s="128">
        <v>9</v>
      </c>
      <c r="H172" s="126" t="s">
        <v>70</v>
      </c>
      <c r="I172" s="121" t="s">
        <v>15</v>
      </c>
      <c r="J172" s="107" t="s">
        <v>91</v>
      </c>
      <c r="K172" s="108">
        <v>360.04700000000003</v>
      </c>
      <c r="L172" s="109">
        <f t="shared" si="7"/>
        <v>2.2502937500000004</v>
      </c>
      <c r="M172" s="136"/>
    </row>
    <row r="173" spans="2:13" x14ac:dyDescent="0.3">
      <c r="B173" s="103">
        <v>16</v>
      </c>
      <c r="C173" s="104">
        <v>44767</v>
      </c>
      <c r="D173" s="120">
        <v>0.4368055555555555</v>
      </c>
      <c r="E173" s="104">
        <v>44767</v>
      </c>
      <c r="F173" s="120">
        <v>0.55138888888888882</v>
      </c>
      <c r="G173" s="128">
        <v>165</v>
      </c>
      <c r="H173" s="126" t="s">
        <v>70</v>
      </c>
      <c r="I173" s="121" t="s">
        <v>24</v>
      </c>
      <c r="J173" s="107" t="s">
        <v>69</v>
      </c>
      <c r="K173" s="108">
        <v>20.155000000000001</v>
      </c>
      <c r="L173" s="109">
        <f t="shared" si="7"/>
        <v>2.3094270833333335</v>
      </c>
      <c r="M173" s="136"/>
    </row>
    <row r="174" spans="2:13" x14ac:dyDescent="0.3">
      <c r="B174" s="103">
        <v>17</v>
      </c>
      <c r="C174" s="104">
        <v>44768</v>
      </c>
      <c r="D174" s="120">
        <v>0.35625000000000001</v>
      </c>
      <c r="E174" s="104">
        <v>44768</v>
      </c>
      <c r="F174" s="120">
        <v>0.69027777777777777</v>
      </c>
      <c r="G174" s="128">
        <v>481</v>
      </c>
      <c r="H174" s="115" t="s">
        <v>72</v>
      </c>
      <c r="I174" s="115" t="s">
        <v>24</v>
      </c>
      <c r="J174" s="107" t="s">
        <v>84</v>
      </c>
      <c r="K174" s="108">
        <v>40.993000000000002</v>
      </c>
      <c r="L174" s="109">
        <f t="shared" si="7"/>
        <v>13.692800694444445</v>
      </c>
      <c r="M174" s="136"/>
    </row>
    <row r="175" spans="2:13" x14ac:dyDescent="0.3">
      <c r="B175" s="103">
        <v>18</v>
      </c>
      <c r="C175" s="104">
        <v>44769</v>
      </c>
      <c r="D175" s="120">
        <v>0.34097222222222223</v>
      </c>
      <c r="E175" s="104">
        <v>44769</v>
      </c>
      <c r="F175" s="120">
        <v>0.62569444444444444</v>
      </c>
      <c r="G175" s="128">
        <v>410</v>
      </c>
      <c r="H175" s="115" t="s">
        <v>72</v>
      </c>
      <c r="I175" s="115" t="s">
        <v>24</v>
      </c>
      <c r="J175" s="107" t="s">
        <v>84</v>
      </c>
      <c r="K175" s="108">
        <v>40.993000000000002</v>
      </c>
      <c r="L175" s="109">
        <f t="shared" si="7"/>
        <v>11.671618055555555</v>
      </c>
      <c r="M175" s="136"/>
    </row>
    <row r="176" spans="2:13" x14ac:dyDescent="0.3">
      <c r="B176" s="103">
        <v>19</v>
      </c>
      <c r="C176" s="104">
        <v>44770</v>
      </c>
      <c r="D176" s="120">
        <v>0.34791666666666665</v>
      </c>
      <c r="E176" s="104">
        <v>44770</v>
      </c>
      <c r="F176" s="120">
        <v>0.82638888888888884</v>
      </c>
      <c r="G176" s="128">
        <v>689</v>
      </c>
      <c r="H176" s="115" t="s">
        <v>72</v>
      </c>
      <c r="I176" s="115" t="s">
        <v>24</v>
      </c>
      <c r="J176" s="107" t="s">
        <v>84</v>
      </c>
      <c r="K176" s="108">
        <v>40.993000000000002</v>
      </c>
      <c r="L176" s="109">
        <f t="shared" si="7"/>
        <v>19.614011805555556</v>
      </c>
      <c r="M176" s="136"/>
    </row>
    <row r="177" spans="2:13" ht="15" thickBot="1" x14ac:dyDescent="0.35">
      <c r="B177" s="103">
        <v>20</v>
      </c>
      <c r="C177" s="104">
        <v>44771</v>
      </c>
      <c r="D177" s="120">
        <v>0.35694444444444445</v>
      </c>
      <c r="E177" s="104">
        <v>44771</v>
      </c>
      <c r="F177" s="120">
        <v>0.74930555555555556</v>
      </c>
      <c r="G177" s="128">
        <v>565</v>
      </c>
      <c r="H177" s="115" t="s">
        <v>72</v>
      </c>
      <c r="I177" s="115" t="s">
        <v>24</v>
      </c>
      <c r="J177" s="107" t="s">
        <v>84</v>
      </c>
      <c r="K177" s="108">
        <v>40.993000000000002</v>
      </c>
      <c r="L177" s="109">
        <f t="shared" si="7"/>
        <v>16.08405902777778</v>
      </c>
      <c r="M177" s="136"/>
    </row>
    <row r="178" spans="2:13" x14ac:dyDescent="0.3">
      <c r="B178" s="111" t="s">
        <v>17</v>
      </c>
      <c r="C178" s="112"/>
      <c r="D178" s="112"/>
      <c r="E178" s="112"/>
      <c r="F178" s="112"/>
      <c r="G178" s="118">
        <f>SUM(G158:G177)</f>
        <v>3108</v>
      </c>
      <c r="H178" s="145" t="s">
        <v>18</v>
      </c>
      <c r="I178" s="146"/>
      <c r="J178" s="146"/>
      <c r="K178" s="146"/>
      <c r="L178" s="113">
        <f>SUM(L158:L177)</f>
        <v>89.996086111111111</v>
      </c>
      <c r="M178" s="136"/>
    </row>
    <row r="179" spans="2:13" ht="15" thickBot="1" x14ac:dyDescent="0.35">
      <c r="B179" s="147" t="s">
        <v>19</v>
      </c>
      <c r="C179" s="148"/>
      <c r="D179" s="148"/>
      <c r="E179" s="148"/>
      <c r="F179" s="149"/>
      <c r="G179" s="119">
        <f>G178+G148</f>
        <v>15561</v>
      </c>
      <c r="H179" s="150" t="s">
        <v>20</v>
      </c>
      <c r="I179" s="151"/>
      <c r="J179" s="151"/>
      <c r="K179" s="151"/>
      <c r="L179" s="114">
        <f>L178+L148</f>
        <v>1882.7903763888887</v>
      </c>
      <c r="M179" s="136"/>
    </row>
    <row r="180" spans="2:13" x14ac:dyDescent="0.3">
      <c r="M180" s="136"/>
    </row>
    <row r="181" spans="2:13" ht="15" thickBot="1" x14ac:dyDescent="0.35">
      <c r="M181" s="136"/>
    </row>
    <row r="182" spans="2:13" x14ac:dyDescent="0.3">
      <c r="B182" s="152" t="s">
        <v>51</v>
      </c>
      <c r="C182" s="153"/>
      <c r="D182" s="153"/>
      <c r="E182" s="153"/>
      <c r="F182" s="153"/>
      <c r="G182" s="153"/>
      <c r="H182" s="153"/>
      <c r="I182" s="153"/>
      <c r="J182" s="153"/>
      <c r="K182" s="153"/>
      <c r="L182" s="154"/>
      <c r="M182" s="136"/>
    </row>
    <row r="183" spans="2:13" ht="15" thickBot="1" x14ac:dyDescent="0.35">
      <c r="B183" s="155"/>
      <c r="C183" s="156"/>
      <c r="D183" s="156"/>
      <c r="E183" s="156"/>
      <c r="F183" s="156"/>
      <c r="G183" s="156"/>
      <c r="H183" s="156"/>
      <c r="I183" s="156"/>
      <c r="J183" s="156"/>
      <c r="K183" s="156"/>
      <c r="L183" s="157"/>
      <c r="M183" s="136"/>
    </row>
    <row r="184" spans="2:13" ht="15" thickBot="1" x14ac:dyDescent="0.35">
      <c r="B184" s="97"/>
      <c r="C184" s="123"/>
      <c r="D184" s="98"/>
      <c r="E184" s="98"/>
      <c r="F184" s="98"/>
      <c r="G184" s="98"/>
      <c r="H184" s="98"/>
      <c r="I184" s="98"/>
      <c r="J184" s="98"/>
      <c r="K184" s="98"/>
      <c r="L184" s="98"/>
      <c r="M184" s="136"/>
    </row>
    <row r="185" spans="2:13" ht="15" thickBot="1" x14ac:dyDescent="0.35">
      <c r="B185" s="158" t="s">
        <v>1</v>
      </c>
      <c r="C185" s="159"/>
      <c r="D185" s="99"/>
      <c r="E185" s="100"/>
      <c r="F185" s="99"/>
      <c r="G185" s="100"/>
      <c r="H185" s="100"/>
      <c r="I185" s="100"/>
      <c r="J185" s="100"/>
      <c r="K185" s="100"/>
      <c r="L185" s="100"/>
      <c r="M185" s="136"/>
    </row>
    <row r="186" spans="2:13" ht="15" thickBot="1" x14ac:dyDescent="0.35">
      <c r="B186" s="160" t="s">
        <v>2</v>
      </c>
      <c r="C186" s="161"/>
      <c r="D186" s="127"/>
      <c r="E186" s="127"/>
      <c r="F186" s="127"/>
      <c r="G186" s="127"/>
      <c r="H186" s="127"/>
      <c r="I186" s="127"/>
      <c r="J186" s="127"/>
      <c r="K186" s="127"/>
      <c r="L186" s="101"/>
      <c r="M186" s="136"/>
    </row>
    <row r="187" spans="2:13" x14ac:dyDescent="0.3">
      <c r="B187" s="162"/>
      <c r="C187" s="164" t="s">
        <v>3</v>
      </c>
      <c r="D187" s="165"/>
      <c r="E187" s="164" t="s">
        <v>4</v>
      </c>
      <c r="F187" s="165"/>
      <c r="G187" s="166" t="s">
        <v>5</v>
      </c>
      <c r="H187" s="166" t="s">
        <v>6</v>
      </c>
      <c r="I187" s="166" t="s">
        <v>7</v>
      </c>
      <c r="J187" s="166" t="s">
        <v>8</v>
      </c>
      <c r="K187" s="166" t="s">
        <v>9</v>
      </c>
      <c r="L187" s="168" t="s">
        <v>10</v>
      </c>
      <c r="M187" s="136"/>
    </row>
    <row r="188" spans="2:13" ht="28.95" customHeight="1" thickBot="1" x14ac:dyDescent="0.35">
      <c r="B188" s="163"/>
      <c r="C188" s="102" t="s">
        <v>11</v>
      </c>
      <c r="D188" s="102" t="s">
        <v>12</v>
      </c>
      <c r="E188" s="102" t="s">
        <v>13</v>
      </c>
      <c r="F188" s="102" t="s">
        <v>12</v>
      </c>
      <c r="G188" s="167"/>
      <c r="H188" s="167"/>
      <c r="I188" s="167"/>
      <c r="J188" s="167"/>
      <c r="K188" s="167"/>
      <c r="L188" s="169"/>
      <c r="M188" s="136"/>
    </row>
    <row r="189" spans="2:13" x14ac:dyDescent="0.3">
      <c r="B189" s="103">
        <v>1</v>
      </c>
      <c r="C189" s="104">
        <v>44776</v>
      </c>
      <c r="D189" s="120">
        <v>0.90555555555555556</v>
      </c>
      <c r="E189" s="104">
        <v>44776</v>
      </c>
      <c r="F189" s="120">
        <v>0.93194444444444446</v>
      </c>
      <c r="G189" s="128">
        <v>38</v>
      </c>
      <c r="H189" s="126" t="s">
        <v>70</v>
      </c>
      <c r="I189" s="121" t="s">
        <v>94</v>
      </c>
      <c r="J189" s="107" t="s">
        <v>86</v>
      </c>
      <c r="K189" s="108">
        <v>428.97899999999998</v>
      </c>
      <c r="L189" s="109">
        <f t="shared" ref="L189:L204" si="8">G189/1440*K189</f>
        <v>11.320279166666666</v>
      </c>
      <c r="M189" s="136"/>
    </row>
    <row r="190" spans="2:13" x14ac:dyDescent="0.3">
      <c r="B190" s="103">
        <v>2</v>
      </c>
      <c r="C190" s="104">
        <v>44777</v>
      </c>
      <c r="D190" s="120">
        <v>0.73472222222222217</v>
      </c>
      <c r="E190" s="104">
        <v>44777</v>
      </c>
      <c r="F190" s="120">
        <v>0.91805555555555562</v>
      </c>
      <c r="G190" s="128">
        <v>264</v>
      </c>
      <c r="H190" s="126" t="s">
        <v>70</v>
      </c>
      <c r="I190" s="121" t="s">
        <v>24</v>
      </c>
      <c r="J190" s="107" t="s">
        <v>69</v>
      </c>
      <c r="K190" s="108">
        <v>20.260000000000002</v>
      </c>
      <c r="L190" s="109">
        <f t="shared" si="8"/>
        <v>3.7143333333333333</v>
      </c>
      <c r="M190" s="136"/>
    </row>
    <row r="191" spans="2:13" x14ac:dyDescent="0.3">
      <c r="B191" s="103">
        <v>3</v>
      </c>
      <c r="C191" s="104">
        <v>44781</v>
      </c>
      <c r="D191" s="120">
        <v>0.77500000000000002</v>
      </c>
      <c r="E191" s="104">
        <v>44781</v>
      </c>
      <c r="F191" s="120">
        <v>0.78055555555555556</v>
      </c>
      <c r="G191" s="128">
        <v>8</v>
      </c>
      <c r="H191" s="126" t="s">
        <v>70</v>
      </c>
      <c r="I191" s="121" t="s">
        <v>15</v>
      </c>
      <c r="J191" s="107" t="s">
        <v>69</v>
      </c>
      <c r="K191" s="108">
        <v>20.177</v>
      </c>
      <c r="L191" s="109">
        <f t="shared" si="8"/>
        <v>0.11209444444444444</v>
      </c>
      <c r="M191" s="136"/>
    </row>
    <row r="192" spans="2:13" x14ac:dyDescent="0.3">
      <c r="B192" s="103">
        <v>4</v>
      </c>
      <c r="C192" s="104">
        <v>44790</v>
      </c>
      <c r="D192" s="120">
        <v>0.28125</v>
      </c>
      <c r="E192" s="104">
        <v>44790</v>
      </c>
      <c r="F192" s="120">
        <v>0.28541666666666665</v>
      </c>
      <c r="G192" s="128">
        <v>6</v>
      </c>
      <c r="H192" s="126" t="s">
        <v>70</v>
      </c>
      <c r="I192" s="121" t="s">
        <v>24</v>
      </c>
      <c r="J192" s="107" t="s">
        <v>81</v>
      </c>
      <c r="K192" s="108">
        <v>766.03399999999999</v>
      </c>
      <c r="L192" s="109">
        <f t="shared" si="8"/>
        <v>3.1918083333333334</v>
      </c>
      <c r="M192" s="136"/>
    </row>
    <row r="193" spans="2:13" x14ac:dyDescent="0.3">
      <c r="B193" s="103">
        <v>5</v>
      </c>
      <c r="C193" s="104">
        <v>44790</v>
      </c>
      <c r="D193" s="120">
        <v>0.28125</v>
      </c>
      <c r="E193" s="104">
        <v>44790</v>
      </c>
      <c r="F193" s="120">
        <v>0.2902777777777778</v>
      </c>
      <c r="G193" s="128">
        <v>13</v>
      </c>
      <c r="H193" s="126" t="s">
        <v>70</v>
      </c>
      <c r="I193" s="121" t="s">
        <v>24</v>
      </c>
      <c r="J193" s="107" t="s">
        <v>79</v>
      </c>
      <c r="K193" s="108">
        <v>525.83100000000002</v>
      </c>
      <c r="L193" s="109">
        <f t="shared" si="8"/>
        <v>4.7470854166666667</v>
      </c>
      <c r="M193" s="136"/>
    </row>
    <row r="194" spans="2:13" s="134" customFormat="1" x14ac:dyDescent="0.3">
      <c r="B194" s="129">
        <v>6</v>
      </c>
      <c r="C194" s="130">
        <v>44793</v>
      </c>
      <c r="D194" s="40">
        <v>0.44861111111111113</v>
      </c>
      <c r="E194" s="130">
        <v>44793</v>
      </c>
      <c r="F194" s="40">
        <v>0.46875</v>
      </c>
      <c r="G194" s="131">
        <v>29</v>
      </c>
      <c r="H194" s="132" t="s">
        <v>70</v>
      </c>
      <c r="I194" s="121" t="s">
        <v>15</v>
      </c>
      <c r="J194" s="36" t="s">
        <v>92</v>
      </c>
      <c r="K194" s="37">
        <v>4.1369999999999996</v>
      </c>
      <c r="L194" s="110">
        <f t="shared" si="8"/>
        <v>8.3314583333333331E-2</v>
      </c>
      <c r="M194" s="136"/>
    </row>
    <row r="195" spans="2:13" x14ac:dyDescent="0.3">
      <c r="B195" s="103">
        <v>7</v>
      </c>
      <c r="C195" s="104">
        <v>44793</v>
      </c>
      <c r="D195" s="120">
        <v>0.44861111111111113</v>
      </c>
      <c r="E195" s="104">
        <v>44793</v>
      </c>
      <c r="F195" s="120">
        <v>0.46319444444444446</v>
      </c>
      <c r="G195" s="128">
        <v>21</v>
      </c>
      <c r="H195" s="126" t="s">
        <v>70</v>
      </c>
      <c r="I195" s="121" t="s">
        <v>15</v>
      </c>
      <c r="J195" s="107" t="s">
        <v>89</v>
      </c>
      <c r="K195" s="108">
        <v>14.19</v>
      </c>
      <c r="L195" s="109">
        <f t="shared" si="8"/>
        <v>0.2069375</v>
      </c>
      <c r="M195" s="136"/>
    </row>
    <row r="196" spans="2:13" s="134" customFormat="1" x14ac:dyDescent="0.3">
      <c r="B196" s="129">
        <v>8</v>
      </c>
      <c r="C196" s="130">
        <v>44794</v>
      </c>
      <c r="D196" s="40">
        <v>0.57500000000000007</v>
      </c>
      <c r="E196" s="130">
        <v>44794</v>
      </c>
      <c r="F196" s="40">
        <v>0.58124999999999993</v>
      </c>
      <c r="G196" s="131">
        <v>9</v>
      </c>
      <c r="H196" s="132" t="s">
        <v>70</v>
      </c>
      <c r="I196" s="121" t="s">
        <v>15</v>
      </c>
      <c r="J196" s="36" t="s">
        <v>69</v>
      </c>
      <c r="K196" s="37">
        <v>18.981999999999999</v>
      </c>
      <c r="L196" s="110">
        <f t="shared" si="8"/>
        <v>0.11863750000000001</v>
      </c>
      <c r="M196" s="136"/>
    </row>
    <row r="197" spans="2:13" x14ac:dyDescent="0.3">
      <c r="B197" s="103">
        <v>9</v>
      </c>
      <c r="C197" s="104">
        <v>44798</v>
      </c>
      <c r="D197" s="120">
        <v>0.62638888888888888</v>
      </c>
      <c r="E197" s="104">
        <v>44798</v>
      </c>
      <c r="F197" s="120">
        <v>0.63402777777777775</v>
      </c>
      <c r="G197" s="128">
        <v>11</v>
      </c>
      <c r="H197" s="126" t="s">
        <v>70</v>
      </c>
      <c r="I197" s="121" t="s">
        <v>15</v>
      </c>
      <c r="J197" s="107" t="s">
        <v>69</v>
      </c>
      <c r="K197" s="108">
        <v>18.603000000000002</v>
      </c>
      <c r="L197" s="109">
        <f t="shared" si="8"/>
        <v>0.14210625000000002</v>
      </c>
      <c r="M197" s="136"/>
    </row>
    <row r="198" spans="2:13" s="134" customFormat="1" x14ac:dyDescent="0.3">
      <c r="B198" s="129">
        <v>10</v>
      </c>
      <c r="C198" s="130">
        <v>44799</v>
      </c>
      <c r="D198" s="40">
        <v>0.69166666666666676</v>
      </c>
      <c r="E198" s="130">
        <v>44799</v>
      </c>
      <c r="F198" s="40">
        <v>0.70208333333333339</v>
      </c>
      <c r="G198" s="131">
        <v>15</v>
      </c>
      <c r="H198" s="132" t="s">
        <v>70</v>
      </c>
      <c r="I198" s="121" t="s">
        <v>15</v>
      </c>
      <c r="J198" s="36" t="s">
        <v>69</v>
      </c>
      <c r="K198" s="37">
        <v>18.603000000000002</v>
      </c>
      <c r="L198" s="110">
        <f t="shared" si="8"/>
        <v>0.19378125000000002</v>
      </c>
      <c r="M198" s="136"/>
    </row>
    <row r="199" spans="2:13" s="134" customFormat="1" x14ac:dyDescent="0.3">
      <c r="B199" s="129">
        <v>11</v>
      </c>
      <c r="C199" s="130">
        <v>44800</v>
      </c>
      <c r="D199" s="40">
        <v>0.56666666666666665</v>
      </c>
      <c r="E199" s="130">
        <v>44800</v>
      </c>
      <c r="F199" s="40">
        <v>0.5854166666666667</v>
      </c>
      <c r="G199" s="131">
        <v>27</v>
      </c>
      <c r="H199" s="132" t="s">
        <v>70</v>
      </c>
      <c r="I199" s="121" t="s">
        <v>15</v>
      </c>
      <c r="J199" s="36" t="s">
        <v>69</v>
      </c>
      <c r="K199" s="37">
        <v>18.603000000000002</v>
      </c>
      <c r="L199" s="110">
        <f t="shared" si="8"/>
        <v>0.34880625000000004</v>
      </c>
      <c r="M199" s="136"/>
    </row>
    <row r="200" spans="2:13" s="134" customFormat="1" x14ac:dyDescent="0.3">
      <c r="B200" s="129">
        <v>12</v>
      </c>
      <c r="C200" s="130">
        <v>44801</v>
      </c>
      <c r="D200" s="40">
        <v>0.56458333333333333</v>
      </c>
      <c r="E200" s="130">
        <v>44801</v>
      </c>
      <c r="F200" s="40">
        <v>0.56874999999999998</v>
      </c>
      <c r="G200" s="131">
        <v>6</v>
      </c>
      <c r="H200" s="132" t="s">
        <v>70</v>
      </c>
      <c r="I200" s="121" t="s">
        <v>15</v>
      </c>
      <c r="J200" s="36" t="s">
        <v>96</v>
      </c>
      <c r="K200" s="37">
        <v>653.48</v>
      </c>
      <c r="L200" s="110">
        <f t="shared" si="8"/>
        <v>2.7228333333333334</v>
      </c>
      <c r="M200" s="136"/>
    </row>
    <row r="201" spans="2:13" s="134" customFormat="1" x14ac:dyDescent="0.3">
      <c r="B201" s="129">
        <v>13</v>
      </c>
      <c r="C201" s="130">
        <v>44803</v>
      </c>
      <c r="D201" s="40">
        <v>0.33124999999999999</v>
      </c>
      <c r="E201" s="130">
        <v>44803</v>
      </c>
      <c r="F201" s="40">
        <v>0.54999999999999993</v>
      </c>
      <c r="G201" s="131">
        <v>315</v>
      </c>
      <c r="H201" s="133" t="s">
        <v>72</v>
      </c>
      <c r="I201" s="133" t="s">
        <v>24</v>
      </c>
      <c r="J201" s="36" t="s">
        <v>84</v>
      </c>
      <c r="K201" s="37">
        <v>35.884999999999998</v>
      </c>
      <c r="L201" s="110">
        <f t="shared" si="8"/>
        <v>7.8498437499999998</v>
      </c>
      <c r="M201" s="136"/>
    </row>
    <row r="202" spans="2:13" x14ac:dyDescent="0.3">
      <c r="B202" s="103">
        <v>14</v>
      </c>
      <c r="C202" s="104">
        <v>44803</v>
      </c>
      <c r="D202" s="120">
        <v>0.50277777777777777</v>
      </c>
      <c r="E202" s="104">
        <v>44803</v>
      </c>
      <c r="F202" s="120">
        <v>0.5493055555555556</v>
      </c>
      <c r="G202" s="128">
        <v>67</v>
      </c>
      <c r="H202" s="115" t="s">
        <v>72</v>
      </c>
      <c r="I202" s="115" t="s">
        <v>24</v>
      </c>
      <c r="J202" s="107" t="s">
        <v>90</v>
      </c>
      <c r="K202" s="108">
        <v>157.29</v>
      </c>
      <c r="L202" s="109">
        <f t="shared" si="8"/>
        <v>7.3183541666666665</v>
      </c>
      <c r="M202" s="136"/>
    </row>
    <row r="203" spans="2:13" x14ac:dyDescent="0.3">
      <c r="B203" s="103">
        <v>15</v>
      </c>
      <c r="C203" s="104">
        <v>44804</v>
      </c>
      <c r="D203" s="120">
        <v>0.6875</v>
      </c>
      <c r="E203" s="104">
        <v>44804</v>
      </c>
      <c r="F203" s="120">
        <v>0.69166666666666676</v>
      </c>
      <c r="G203" s="128">
        <v>6</v>
      </c>
      <c r="H203" s="126" t="s">
        <v>70</v>
      </c>
      <c r="I203" s="121" t="s">
        <v>15</v>
      </c>
      <c r="J203" s="107" t="s">
        <v>69</v>
      </c>
      <c r="K203" s="108">
        <v>18.263000000000002</v>
      </c>
      <c r="L203" s="109">
        <f t="shared" si="8"/>
        <v>7.6095833333333335E-2</v>
      </c>
      <c r="M203" s="136"/>
    </row>
    <row r="204" spans="2:13" ht="15" thickBot="1" x14ac:dyDescent="0.35">
      <c r="B204" s="103">
        <v>16</v>
      </c>
      <c r="C204" s="104">
        <v>44804</v>
      </c>
      <c r="D204" s="120">
        <v>0.76597222222222217</v>
      </c>
      <c r="E204" s="104">
        <v>44804</v>
      </c>
      <c r="F204" s="120">
        <v>0.89930555555555547</v>
      </c>
      <c r="G204" s="128">
        <v>192</v>
      </c>
      <c r="H204" s="126" t="s">
        <v>70</v>
      </c>
      <c r="I204" s="121" t="s">
        <v>15</v>
      </c>
      <c r="J204" s="107" t="s">
        <v>69</v>
      </c>
      <c r="K204" s="108">
        <v>18.263000000000002</v>
      </c>
      <c r="L204" s="109">
        <f t="shared" si="8"/>
        <v>2.4350666666666667</v>
      </c>
      <c r="M204" s="136"/>
    </row>
    <row r="205" spans="2:13" x14ac:dyDescent="0.3">
      <c r="B205" s="111" t="s">
        <v>17</v>
      </c>
      <c r="C205" s="112"/>
      <c r="D205" s="112"/>
      <c r="E205" s="112"/>
      <c r="F205" s="112"/>
      <c r="G205" s="118">
        <f>SUM(G189:G204)</f>
        <v>1027</v>
      </c>
      <c r="H205" s="145" t="s">
        <v>18</v>
      </c>
      <c r="I205" s="146"/>
      <c r="J205" s="146"/>
      <c r="K205" s="146"/>
      <c r="L205" s="113">
        <f>SUM(L189:L204)</f>
        <v>44.581377777777774</v>
      </c>
      <c r="M205" s="136"/>
    </row>
    <row r="206" spans="2:13" ht="15" thickBot="1" x14ac:dyDescent="0.35">
      <c r="B206" s="147" t="s">
        <v>19</v>
      </c>
      <c r="C206" s="148"/>
      <c r="D206" s="148"/>
      <c r="E206" s="148"/>
      <c r="F206" s="149"/>
      <c r="G206" s="119">
        <f>G205+G179</f>
        <v>16588</v>
      </c>
      <c r="H206" s="150" t="s">
        <v>20</v>
      </c>
      <c r="I206" s="151"/>
      <c r="J206" s="151"/>
      <c r="K206" s="151"/>
      <c r="L206" s="114">
        <f>L205+L179</f>
        <v>1927.3717541666665</v>
      </c>
      <c r="M206" s="136"/>
    </row>
    <row r="207" spans="2:13" ht="15" thickBot="1" x14ac:dyDescent="0.35">
      <c r="M207" s="136"/>
    </row>
    <row r="208" spans="2:13" x14ac:dyDescent="0.3">
      <c r="B208" s="152" t="s">
        <v>50</v>
      </c>
      <c r="C208" s="153"/>
      <c r="D208" s="153"/>
      <c r="E208" s="153"/>
      <c r="F208" s="153"/>
      <c r="G208" s="153"/>
      <c r="H208" s="153"/>
      <c r="I208" s="153"/>
      <c r="J208" s="153"/>
      <c r="K208" s="153"/>
      <c r="L208" s="154"/>
      <c r="M208" s="136"/>
    </row>
    <row r="209" spans="2:13" ht="15" thickBot="1" x14ac:dyDescent="0.35">
      <c r="B209" s="155"/>
      <c r="C209" s="156"/>
      <c r="D209" s="156"/>
      <c r="E209" s="156"/>
      <c r="F209" s="156"/>
      <c r="G209" s="156"/>
      <c r="H209" s="156"/>
      <c r="I209" s="156"/>
      <c r="J209" s="156"/>
      <c r="K209" s="156"/>
      <c r="L209" s="157"/>
      <c r="M209" s="136"/>
    </row>
    <row r="210" spans="2:13" ht="15" thickBot="1" x14ac:dyDescent="0.35">
      <c r="B210" s="97"/>
      <c r="C210" s="123"/>
      <c r="D210" s="98"/>
      <c r="E210" s="98"/>
      <c r="F210" s="98"/>
      <c r="G210" s="98"/>
      <c r="H210" s="98"/>
      <c r="I210" s="98"/>
      <c r="J210" s="98"/>
      <c r="K210" s="98"/>
      <c r="L210" s="98"/>
      <c r="M210" s="136"/>
    </row>
    <row r="211" spans="2:13" ht="15" thickBot="1" x14ac:dyDescent="0.35">
      <c r="B211" s="158" t="s">
        <v>1</v>
      </c>
      <c r="C211" s="159"/>
      <c r="D211" s="99"/>
      <c r="E211" s="100"/>
      <c r="F211" s="99"/>
      <c r="G211" s="100"/>
      <c r="H211" s="100"/>
      <c r="I211" s="100"/>
      <c r="J211" s="100"/>
      <c r="K211" s="100"/>
      <c r="L211" s="100"/>
      <c r="M211" s="136"/>
    </row>
    <row r="212" spans="2:13" ht="15" thickBot="1" x14ac:dyDescent="0.35">
      <c r="B212" s="160" t="s">
        <v>2</v>
      </c>
      <c r="C212" s="161"/>
      <c r="D212" s="135"/>
      <c r="E212" s="135"/>
      <c r="F212" s="135"/>
      <c r="G212" s="135"/>
      <c r="H212" s="135"/>
      <c r="I212" s="135"/>
      <c r="J212" s="135"/>
      <c r="K212" s="135"/>
      <c r="L212" s="101"/>
      <c r="M212" s="136"/>
    </row>
    <row r="213" spans="2:13" x14ac:dyDescent="0.3">
      <c r="B213" s="162"/>
      <c r="C213" s="164" t="s">
        <v>3</v>
      </c>
      <c r="D213" s="165"/>
      <c r="E213" s="164" t="s">
        <v>4</v>
      </c>
      <c r="F213" s="165"/>
      <c r="G213" s="166" t="s">
        <v>5</v>
      </c>
      <c r="H213" s="166" t="s">
        <v>6</v>
      </c>
      <c r="I213" s="166" t="s">
        <v>7</v>
      </c>
      <c r="J213" s="166" t="s">
        <v>8</v>
      </c>
      <c r="K213" s="166" t="s">
        <v>9</v>
      </c>
      <c r="L213" s="168" t="s">
        <v>10</v>
      </c>
      <c r="M213" s="136"/>
    </row>
    <row r="214" spans="2:13" ht="27.6" customHeight="1" thickBot="1" x14ac:dyDescent="0.35">
      <c r="B214" s="163"/>
      <c r="C214" s="102" t="s">
        <v>11</v>
      </c>
      <c r="D214" s="102" t="s">
        <v>12</v>
      </c>
      <c r="E214" s="102" t="s">
        <v>13</v>
      </c>
      <c r="F214" s="102" t="s">
        <v>12</v>
      </c>
      <c r="G214" s="167"/>
      <c r="H214" s="167"/>
      <c r="I214" s="167"/>
      <c r="J214" s="167"/>
      <c r="K214" s="167"/>
      <c r="L214" s="169"/>
      <c r="M214" s="136"/>
    </row>
    <row r="215" spans="2:13" x14ac:dyDescent="0.3">
      <c r="B215" s="103">
        <v>1</v>
      </c>
      <c r="C215" s="104">
        <v>44806</v>
      </c>
      <c r="D215" s="120">
        <v>0.71111111111111114</v>
      </c>
      <c r="E215" s="104">
        <v>44806</v>
      </c>
      <c r="F215" s="120">
        <v>0.77361111111111114</v>
      </c>
      <c r="G215" s="128">
        <v>90</v>
      </c>
      <c r="H215" s="126" t="s">
        <v>70</v>
      </c>
      <c r="I215" s="121" t="s">
        <v>24</v>
      </c>
      <c r="J215" s="107" t="s">
        <v>69</v>
      </c>
      <c r="K215" s="108">
        <v>18.004000000000001</v>
      </c>
      <c r="L215" s="109">
        <f t="shared" ref="L215:L251" si="9">G215/1440*K215</f>
        <v>1.1252500000000001</v>
      </c>
      <c r="M215" s="136"/>
    </row>
    <row r="216" spans="2:13" x14ac:dyDescent="0.3">
      <c r="B216" s="103">
        <v>2</v>
      </c>
      <c r="C216" s="104">
        <v>44808</v>
      </c>
      <c r="D216" s="120">
        <v>0.80069444444444438</v>
      </c>
      <c r="E216" s="104">
        <v>44808</v>
      </c>
      <c r="F216" s="120">
        <v>0.83680555555555547</v>
      </c>
      <c r="G216" s="128">
        <v>52</v>
      </c>
      <c r="H216" s="126" t="s">
        <v>70</v>
      </c>
      <c r="I216" s="121" t="s">
        <v>15</v>
      </c>
      <c r="J216" s="107" t="s">
        <v>71</v>
      </c>
      <c r="K216" s="108">
        <v>174.61199999999999</v>
      </c>
      <c r="L216" s="109">
        <f t="shared" si="9"/>
        <v>6.3054333333333323</v>
      </c>
      <c r="M216" s="136"/>
    </row>
    <row r="217" spans="2:13" x14ac:dyDescent="0.3">
      <c r="B217" s="103">
        <v>3</v>
      </c>
      <c r="C217" s="104">
        <v>44808</v>
      </c>
      <c r="D217" s="120">
        <v>0.80069444444444438</v>
      </c>
      <c r="E217" s="104">
        <v>44808</v>
      </c>
      <c r="F217" s="120">
        <v>0.82430555555555562</v>
      </c>
      <c r="G217" s="128">
        <v>34</v>
      </c>
      <c r="H217" s="126" t="s">
        <v>70</v>
      </c>
      <c r="I217" s="121" t="s">
        <v>15</v>
      </c>
      <c r="J217" s="107" t="s">
        <v>75</v>
      </c>
      <c r="K217" s="108">
        <v>713.13900000000001</v>
      </c>
      <c r="L217" s="109">
        <f t="shared" si="9"/>
        <v>16.838004166666668</v>
      </c>
      <c r="M217" s="136"/>
    </row>
    <row r="218" spans="2:13" x14ac:dyDescent="0.3">
      <c r="B218" s="103">
        <v>4</v>
      </c>
      <c r="C218" s="104">
        <v>44808</v>
      </c>
      <c r="D218" s="120">
        <v>0.80069444444444438</v>
      </c>
      <c r="E218" s="104">
        <v>44808</v>
      </c>
      <c r="F218" s="120">
        <v>0.80972222222222223</v>
      </c>
      <c r="G218" s="128">
        <v>13</v>
      </c>
      <c r="H218" s="126" t="s">
        <v>70</v>
      </c>
      <c r="I218" s="121" t="s">
        <v>15</v>
      </c>
      <c r="J218" s="107" t="s">
        <v>74</v>
      </c>
      <c r="K218" s="108">
        <v>607.26099999999997</v>
      </c>
      <c r="L218" s="109">
        <f t="shared" si="9"/>
        <v>5.4822173611111102</v>
      </c>
      <c r="M218" s="136"/>
    </row>
    <row r="219" spans="2:13" x14ac:dyDescent="0.3">
      <c r="B219" s="103">
        <v>5</v>
      </c>
      <c r="C219" s="104">
        <v>44808</v>
      </c>
      <c r="D219" s="120">
        <v>0.80069444444444438</v>
      </c>
      <c r="E219" s="104">
        <v>44812</v>
      </c>
      <c r="F219" s="120">
        <v>0.71180555555555547</v>
      </c>
      <c r="G219" s="128">
        <v>5632</v>
      </c>
      <c r="H219" s="126" t="s">
        <v>70</v>
      </c>
      <c r="I219" s="121" t="s">
        <v>15</v>
      </c>
      <c r="J219" s="107" t="s">
        <v>73</v>
      </c>
      <c r="K219" s="108">
        <v>2.0739999999999998</v>
      </c>
      <c r="L219" s="109">
        <f t="shared" si="9"/>
        <v>8.111644444444444</v>
      </c>
      <c r="M219" s="136"/>
    </row>
    <row r="220" spans="2:13" x14ac:dyDescent="0.3">
      <c r="B220" s="103">
        <v>6</v>
      </c>
      <c r="C220" s="104">
        <v>44808</v>
      </c>
      <c r="D220" s="120">
        <v>0.80069444444444438</v>
      </c>
      <c r="E220" s="104">
        <v>44808</v>
      </c>
      <c r="F220" s="120">
        <v>0.84236111111111101</v>
      </c>
      <c r="G220" s="128">
        <v>60</v>
      </c>
      <c r="H220" s="126" t="s">
        <v>70</v>
      </c>
      <c r="I220" s="121" t="s">
        <v>15</v>
      </c>
      <c r="J220" s="107" t="s">
        <v>92</v>
      </c>
      <c r="K220" s="108">
        <v>10.786</v>
      </c>
      <c r="L220" s="109">
        <f t="shared" si="9"/>
        <v>0.44941666666666663</v>
      </c>
      <c r="M220" s="136"/>
    </row>
    <row r="221" spans="2:13" x14ac:dyDescent="0.3">
      <c r="B221" s="103">
        <v>7</v>
      </c>
      <c r="C221" s="104">
        <v>44808</v>
      </c>
      <c r="D221" s="120">
        <v>0.80069444444444438</v>
      </c>
      <c r="E221" s="104">
        <v>44808</v>
      </c>
      <c r="F221" s="120">
        <v>0.88958333333333339</v>
      </c>
      <c r="G221" s="128">
        <v>128</v>
      </c>
      <c r="H221" s="126" t="s">
        <v>70</v>
      </c>
      <c r="I221" s="121" t="s">
        <v>15</v>
      </c>
      <c r="J221" s="107" t="s">
        <v>89</v>
      </c>
      <c r="K221" s="108">
        <v>12.278</v>
      </c>
      <c r="L221" s="109">
        <f t="shared" si="9"/>
        <v>1.0913777777777778</v>
      </c>
      <c r="M221" s="136"/>
    </row>
    <row r="222" spans="2:13" x14ac:dyDescent="0.3">
      <c r="B222" s="103">
        <v>8</v>
      </c>
      <c r="C222" s="104">
        <v>44808</v>
      </c>
      <c r="D222" s="120">
        <v>0.93611111111111101</v>
      </c>
      <c r="E222" s="104">
        <v>44808</v>
      </c>
      <c r="F222" s="120">
        <v>0.96527777777777779</v>
      </c>
      <c r="G222" s="128">
        <v>42</v>
      </c>
      <c r="H222" s="126" t="s">
        <v>70</v>
      </c>
      <c r="I222" s="121" t="s">
        <v>24</v>
      </c>
      <c r="J222" s="107" t="s">
        <v>93</v>
      </c>
      <c r="K222" s="108">
        <v>66.465000000000003</v>
      </c>
      <c r="L222" s="109">
        <f t="shared" si="9"/>
        <v>1.9385625000000002</v>
      </c>
      <c r="M222" s="136"/>
    </row>
    <row r="223" spans="2:13" x14ac:dyDescent="0.3">
      <c r="B223" s="103">
        <v>9</v>
      </c>
      <c r="C223" s="104">
        <v>44808</v>
      </c>
      <c r="D223" s="120">
        <v>0.93611111111111101</v>
      </c>
      <c r="E223" s="104">
        <v>44808</v>
      </c>
      <c r="F223" s="120">
        <v>0.96666666666666667</v>
      </c>
      <c r="G223" s="128">
        <v>44</v>
      </c>
      <c r="H223" s="126" t="s">
        <v>70</v>
      </c>
      <c r="I223" s="121" t="s">
        <v>24</v>
      </c>
      <c r="J223" s="107" t="s">
        <v>92</v>
      </c>
      <c r="K223" s="108">
        <v>10.786</v>
      </c>
      <c r="L223" s="109">
        <f t="shared" si="9"/>
        <v>0.32957222222222221</v>
      </c>
      <c r="M223" s="136"/>
    </row>
    <row r="224" spans="2:13" x14ac:dyDescent="0.3">
      <c r="B224" s="103">
        <v>10</v>
      </c>
      <c r="C224" s="104">
        <v>44808</v>
      </c>
      <c r="D224" s="120">
        <v>0.93611111111111101</v>
      </c>
      <c r="E224" s="104">
        <v>44808</v>
      </c>
      <c r="F224" s="120">
        <v>0.96875</v>
      </c>
      <c r="G224" s="128">
        <v>47</v>
      </c>
      <c r="H224" s="126" t="s">
        <v>70</v>
      </c>
      <c r="I224" s="121" t="s">
        <v>24</v>
      </c>
      <c r="J224" s="107" t="s">
        <v>89</v>
      </c>
      <c r="K224" s="108">
        <v>12.278</v>
      </c>
      <c r="L224" s="109">
        <f t="shared" si="9"/>
        <v>0.40074027777777782</v>
      </c>
      <c r="M224" s="136"/>
    </row>
    <row r="225" spans="2:13" x14ac:dyDescent="0.3">
      <c r="B225" s="103">
        <v>11</v>
      </c>
      <c r="C225" s="104">
        <v>44809</v>
      </c>
      <c r="D225" s="120">
        <v>0.16180555555555556</v>
      </c>
      <c r="E225" s="104">
        <v>44809</v>
      </c>
      <c r="F225" s="120">
        <v>0.19375000000000001</v>
      </c>
      <c r="G225" s="128">
        <v>46</v>
      </c>
      <c r="H225" s="126" t="s">
        <v>70</v>
      </c>
      <c r="I225" s="121" t="s">
        <v>24</v>
      </c>
      <c r="J225" s="107" t="s">
        <v>93</v>
      </c>
      <c r="K225" s="108">
        <v>66.465000000000003</v>
      </c>
      <c r="L225" s="109">
        <f t="shared" si="9"/>
        <v>2.1231874999999998</v>
      </c>
      <c r="M225" s="136"/>
    </row>
    <row r="226" spans="2:13" x14ac:dyDescent="0.3">
      <c r="B226" s="103">
        <v>12</v>
      </c>
      <c r="C226" s="104">
        <v>44809</v>
      </c>
      <c r="D226" s="120">
        <v>0.16180555555555556</v>
      </c>
      <c r="E226" s="104">
        <v>44809</v>
      </c>
      <c r="F226" s="120">
        <v>0.19652777777777777</v>
      </c>
      <c r="G226" s="128">
        <v>50</v>
      </c>
      <c r="H226" s="126" t="s">
        <v>70</v>
      </c>
      <c r="I226" s="121" t="s">
        <v>24</v>
      </c>
      <c r="J226" s="107" t="s">
        <v>92</v>
      </c>
      <c r="K226" s="108">
        <v>10.786</v>
      </c>
      <c r="L226" s="109">
        <f t="shared" si="9"/>
        <v>0.37451388888888887</v>
      </c>
      <c r="M226" s="136"/>
    </row>
    <row r="227" spans="2:13" x14ac:dyDescent="0.3">
      <c r="B227" s="103">
        <v>13</v>
      </c>
      <c r="C227" s="104">
        <v>44809</v>
      </c>
      <c r="D227" s="120">
        <v>0.16180555555555556</v>
      </c>
      <c r="E227" s="104">
        <v>44809</v>
      </c>
      <c r="F227" s="120">
        <v>0.19722222222222222</v>
      </c>
      <c r="G227" s="128">
        <v>51</v>
      </c>
      <c r="H227" s="126" t="s">
        <v>70</v>
      </c>
      <c r="I227" s="121" t="s">
        <v>24</v>
      </c>
      <c r="J227" s="107" t="s">
        <v>89</v>
      </c>
      <c r="K227" s="108">
        <v>12.278</v>
      </c>
      <c r="L227" s="109">
        <f t="shared" si="9"/>
        <v>0.43484583333333332</v>
      </c>
      <c r="M227" s="136"/>
    </row>
    <row r="228" spans="2:13" x14ac:dyDescent="0.3">
      <c r="B228" s="103">
        <v>14</v>
      </c>
      <c r="C228" s="104">
        <v>44810</v>
      </c>
      <c r="D228" s="120">
        <v>0.6972222222222223</v>
      </c>
      <c r="E228" s="104">
        <v>44810</v>
      </c>
      <c r="F228" s="120">
        <v>0.7006944444444444</v>
      </c>
      <c r="G228" s="128">
        <v>5</v>
      </c>
      <c r="H228" s="126" t="s">
        <v>70</v>
      </c>
      <c r="I228" s="121" t="s">
        <v>24</v>
      </c>
      <c r="J228" s="107" t="s">
        <v>93</v>
      </c>
      <c r="K228" s="108">
        <v>66.465000000000003</v>
      </c>
      <c r="L228" s="109">
        <f t="shared" si="9"/>
        <v>0.23078124999999999</v>
      </c>
      <c r="M228" s="136"/>
    </row>
    <row r="229" spans="2:13" x14ac:dyDescent="0.3">
      <c r="B229" s="103">
        <v>15</v>
      </c>
      <c r="C229" s="104">
        <v>44810</v>
      </c>
      <c r="D229" s="120">
        <v>0.72430555555555554</v>
      </c>
      <c r="E229" s="104">
        <v>44810</v>
      </c>
      <c r="F229" s="120">
        <v>0.72916666666666663</v>
      </c>
      <c r="G229" s="128">
        <v>7</v>
      </c>
      <c r="H229" s="126" t="s">
        <v>70</v>
      </c>
      <c r="I229" s="121" t="s">
        <v>24</v>
      </c>
      <c r="J229" s="107" t="s">
        <v>93</v>
      </c>
      <c r="K229" s="108">
        <v>66.465000000000003</v>
      </c>
      <c r="L229" s="109">
        <f t="shared" si="9"/>
        <v>0.32309375000000001</v>
      </c>
      <c r="M229" s="136"/>
    </row>
    <row r="230" spans="2:13" x14ac:dyDescent="0.3">
      <c r="B230" s="103">
        <v>16</v>
      </c>
      <c r="C230" s="104">
        <v>44810</v>
      </c>
      <c r="D230" s="120">
        <v>0.79583333333333339</v>
      </c>
      <c r="E230" s="104">
        <v>44810</v>
      </c>
      <c r="F230" s="120">
        <v>0.80347222222222225</v>
      </c>
      <c r="G230" s="128">
        <v>11</v>
      </c>
      <c r="H230" s="126" t="s">
        <v>70</v>
      </c>
      <c r="I230" s="121" t="s">
        <v>24</v>
      </c>
      <c r="J230" s="107" t="s">
        <v>93</v>
      </c>
      <c r="K230" s="108">
        <v>66.465000000000003</v>
      </c>
      <c r="L230" s="109">
        <f t="shared" si="9"/>
        <v>0.50771875</v>
      </c>
      <c r="M230" s="136"/>
    </row>
    <row r="231" spans="2:13" x14ac:dyDescent="0.3">
      <c r="B231" s="103">
        <v>17</v>
      </c>
      <c r="C231" s="104">
        <v>44810</v>
      </c>
      <c r="D231" s="120">
        <v>0.9277777777777777</v>
      </c>
      <c r="E231" s="104">
        <v>44810</v>
      </c>
      <c r="F231" s="120">
        <v>0.93194444444444446</v>
      </c>
      <c r="G231" s="128">
        <v>6</v>
      </c>
      <c r="H231" s="126" t="s">
        <v>70</v>
      </c>
      <c r="I231" s="121" t="s">
        <v>24</v>
      </c>
      <c r="J231" s="107" t="s">
        <v>93</v>
      </c>
      <c r="K231" s="108">
        <v>66.465000000000003</v>
      </c>
      <c r="L231" s="109">
        <f t="shared" si="9"/>
        <v>0.2769375</v>
      </c>
      <c r="M231" s="136"/>
    </row>
    <row r="232" spans="2:13" x14ac:dyDescent="0.3">
      <c r="B232" s="103">
        <v>18</v>
      </c>
      <c r="C232" s="104">
        <v>44810</v>
      </c>
      <c r="D232" s="120">
        <v>0.94374999999999998</v>
      </c>
      <c r="E232" s="104">
        <v>44810</v>
      </c>
      <c r="F232" s="120">
        <v>0.94861111111111107</v>
      </c>
      <c r="G232" s="128">
        <v>7</v>
      </c>
      <c r="H232" s="126" t="s">
        <v>70</v>
      </c>
      <c r="I232" s="121" t="s">
        <v>24</v>
      </c>
      <c r="J232" s="107" t="s">
        <v>93</v>
      </c>
      <c r="K232" s="108">
        <v>66.465000000000003</v>
      </c>
      <c r="L232" s="109">
        <f t="shared" si="9"/>
        <v>0.32309375000000001</v>
      </c>
      <c r="M232" s="136"/>
    </row>
    <row r="233" spans="2:13" x14ac:dyDescent="0.3">
      <c r="B233" s="103">
        <v>19</v>
      </c>
      <c r="C233" s="104">
        <v>44810</v>
      </c>
      <c r="D233" s="120">
        <v>0.9555555555555556</v>
      </c>
      <c r="E233" s="104">
        <v>44810</v>
      </c>
      <c r="F233" s="120">
        <v>0.96111111111111114</v>
      </c>
      <c r="G233" s="128">
        <v>8</v>
      </c>
      <c r="H233" s="126" t="s">
        <v>70</v>
      </c>
      <c r="I233" s="121" t="s">
        <v>24</v>
      </c>
      <c r="J233" s="107" t="s">
        <v>93</v>
      </c>
      <c r="K233" s="108">
        <v>66.465000000000003</v>
      </c>
      <c r="L233" s="109">
        <f t="shared" si="9"/>
        <v>0.36925000000000002</v>
      </c>
      <c r="M233" s="136"/>
    </row>
    <row r="234" spans="2:13" x14ac:dyDescent="0.3">
      <c r="B234" s="103">
        <v>20</v>
      </c>
      <c r="C234" s="104">
        <v>44810</v>
      </c>
      <c r="D234" s="120">
        <v>0.6972222222222223</v>
      </c>
      <c r="E234" s="104">
        <v>44810</v>
      </c>
      <c r="F234" s="120">
        <v>0.70694444444444438</v>
      </c>
      <c r="G234" s="128">
        <v>14</v>
      </c>
      <c r="H234" s="126" t="s">
        <v>70</v>
      </c>
      <c r="I234" s="121" t="s">
        <v>24</v>
      </c>
      <c r="J234" s="107" t="s">
        <v>92</v>
      </c>
      <c r="K234" s="108">
        <v>10.786</v>
      </c>
      <c r="L234" s="109">
        <f t="shared" si="9"/>
        <v>0.10486388888888888</v>
      </c>
      <c r="M234" s="136"/>
    </row>
    <row r="235" spans="2:13" x14ac:dyDescent="0.3">
      <c r="B235" s="103">
        <v>21</v>
      </c>
      <c r="C235" s="104">
        <v>44810</v>
      </c>
      <c r="D235" s="120">
        <v>0.72430555555555554</v>
      </c>
      <c r="E235" s="104">
        <v>44810</v>
      </c>
      <c r="F235" s="120">
        <v>0.72986111111111107</v>
      </c>
      <c r="G235" s="128">
        <v>8</v>
      </c>
      <c r="H235" s="126" t="s">
        <v>70</v>
      </c>
      <c r="I235" s="121" t="s">
        <v>24</v>
      </c>
      <c r="J235" s="107" t="s">
        <v>92</v>
      </c>
      <c r="K235" s="108">
        <v>10.786</v>
      </c>
      <c r="L235" s="109">
        <f t="shared" si="9"/>
        <v>5.9922222222222224E-2</v>
      </c>
      <c r="M235" s="136"/>
    </row>
    <row r="236" spans="2:13" x14ac:dyDescent="0.3">
      <c r="B236" s="103">
        <v>22</v>
      </c>
      <c r="C236" s="104">
        <v>44810</v>
      </c>
      <c r="D236" s="120">
        <v>0.79583333333333339</v>
      </c>
      <c r="E236" s="104">
        <v>44810</v>
      </c>
      <c r="F236" s="120">
        <v>0.80347222222222225</v>
      </c>
      <c r="G236" s="128">
        <v>11</v>
      </c>
      <c r="H236" s="126" t="s">
        <v>70</v>
      </c>
      <c r="I236" s="121" t="s">
        <v>24</v>
      </c>
      <c r="J236" s="107" t="s">
        <v>92</v>
      </c>
      <c r="K236" s="108">
        <v>10.786</v>
      </c>
      <c r="L236" s="109">
        <f t="shared" si="9"/>
        <v>8.2393055555555553E-2</v>
      </c>
      <c r="M236" s="136"/>
    </row>
    <row r="237" spans="2:13" x14ac:dyDescent="0.3">
      <c r="B237" s="103">
        <v>23</v>
      </c>
      <c r="C237" s="104">
        <v>44810</v>
      </c>
      <c r="D237" s="120">
        <v>0.9277777777777777</v>
      </c>
      <c r="E237" s="104">
        <v>44810</v>
      </c>
      <c r="F237" s="120">
        <v>0.93194444444444446</v>
      </c>
      <c r="G237" s="128">
        <v>6</v>
      </c>
      <c r="H237" s="126" t="s">
        <v>70</v>
      </c>
      <c r="I237" s="121" t="s">
        <v>24</v>
      </c>
      <c r="J237" s="107" t="s">
        <v>92</v>
      </c>
      <c r="K237" s="108">
        <v>10.786</v>
      </c>
      <c r="L237" s="109">
        <f t="shared" si="9"/>
        <v>4.4941666666666664E-2</v>
      </c>
      <c r="M237" s="136"/>
    </row>
    <row r="238" spans="2:13" x14ac:dyDescent="0.3">
      <c r="B238" s="103">
        <v>24</v>
      </c>
      <c r="C238" s="104">
        <v>44810</v>
      </c>
      <c r="D238" s="120">
        <v>0.94374999999999998</v>
      </c>
      <c r="E238" s="104">
        <v>44810</v>
      </c>
      <c r="F238" s="120">
        <v>0.95000000000000007</v>
      </c>
      <c r="G238" s="128">
        <v>9</v>
      </c>
      <c r="H238" s="126" t="s">
        <v>70</v>
      </c>
      <c r="I238" s="121" t="s">
        <v>24</v>
      </c>
      <c r="J238" s="107" t="s">
        <v>92</v>
      </c>
      <c r="K238" s="108">
        <v>10.786</v>
      </c>
      <c r="L238" s="109">
        <f t="shared" si="9"/>
        <v>6.74125E-2</v>
      </c>
      <c r="M238" s="136"/>
    </row>
    <row r="239" spans="2:13" x14ac:dyDescent="0.3">
      <c r="B239" s="103">
        <v>25</v>
      </c>
      <c r="C239" s="104">
        <v>44810</v>
      </c>
      <c r="D239" s="120">
        <v>0.95486111111111116</v>
      </c>
      <c r="E239" s="104">
        <v>44810</v>
      </c>
      <c r="F239" s="120">
        <v>0.97013888888888899</v>
      </c>
      <c r="G239" s="128">
        <v>22</v>
      </c>
      <c r="H239" s="126" t="s">
        <v>70</v>
      </c>
      <c r="I239" s="121" t="s">
        <v>24</v>
      </c>
      <c r="J239" s="107" t="s">
        <v>92</v>
      </c>
      <c r="K239" s="108">
        <v>10.786</v>
      </c>
      <c r="L239" s="109">
        <f t="shared" si="9"/>
        <v>0.16478611111111111</v>
      </c>
      <c r="M239" s="136"/>
    </row>
    <row r="240" spans="2:13" x14ac:dyDescent="0.3">
      <c r="B240" s="103">
        <v>26</v>
      </c>
      <c r="C240" s="104">
        <v>44810</v>
      </c>
      <c r="D240" s="120">
        <v>0.6972222222222223</v>
      </c>
      <c r="E240" s="104">
        <v>44810</v>
      </c>
      <c r="F240" s="120">
        <v>0.71597222222222223</v>
      </c>
      <c r="G240" s="128">
        <v>27</v>
      </c>
      <c r="H240" s="126" t="s">
        <v>70</v>
      </c>
      <c r="I240" s="121" t="s">
        <v>24</v>
      </c>
      <c r="J240" s="107" t="s">
        <v>89</v>
      </c>
      <c r="K240" s="108">
        <v>12.278</v>
      </c>
      <c r="L240" s="109">
        <f t="shared" si="9"/>
        <v>0.23021249999999999</v>
      </c>
      <c r="M240" s="136"/>
    </row>
    <row r="241" spans="2:13" x14ac:dyDescent="0.3">
      <c r="B241" s="103">
        <v>27</v>
      </c>
      <c r="C241" s="104">
        <v>44810</v>
      </c>
      <c r="D241" s="120">
        <v>0.72430555555555554</v>
      </c>
      <c r="E241" s="104">
        <v>44810</v>
      </c>
      <c r="F241" s="120">
        <v>0.74444444444444446</v>
      </c>
      <c r="G241" s="128">
        <v>29</v>
      </c>
      <c r="H241" s="126" t="s">
        <v>70</v>
      </c>
      <c r="I241" s="121" t="s">
        <v>24</v>
      </c>
      <c r="J241" s="107" t="s">
        <v>89</v>
      </c>
      <c r="K241" s="108">
        <v>12.278</v>
      </c>
      <c r="L241" s="109">
        <f t="shared" si="9"/>
        <v>0.24726527777777779</v>
      </c>
      <c r="M241" s="136"/>
    </row>
    <row r="242" spans="2:13" x14ac:dyDescent="0.3">
      <c r="B242" s="103">
        <v>28</v>
      </c>
      <c r="C242" s="104">
        <v>44810</v>
      </c>
      <c r="D242" s="120">
        <v>0.79583333333333339</v>
      </c>
      <c r="E242" s="104">
        <v>44810</v>
      </c>
      <c r="F242" s="120">
        <v>0.8256944444444444</v>
      </c>
      <c r="G242" s="128">
        <v>43</v>
      </c>
      <c r="H242" s="126" t="s">
        <v>70</v>
      </c>
      <c r="I242" s="121" t="s">
        <v>24</v>
      </c>
      <c r="J242" s="107" t="s">
        <v>89</v>
      </c>
      <c r="K242" s="108">
        <v>12.278</v>
      </c>
      <c r="L242" s="109">
        <f t="shared" si="9"/>
        <v>0.36663472222222226</v>
      </c>
      <c r="M242" s="136"/>
    </row>
    <row r="243" spans="2:13" x14ac:dyDescent="0.3">
      <c r="B243" s="103">
        <v>29</v>
      </c>
      <c r="C243" s="104">
        <v>44810</v>
      </c>
      <c r="D243" s="120">
        <v>0.9277777777777777</v>
      </c>
      <c r="E243" s="104">
        <v>44810</v>
      </c>
      <c r="F243" s="120">
        <v>0.93333333333333324</v>
      </c>
      <c r="G243" s="128">
        <v>8</v>
      </c>
      <c r="H243" s="126" t="s">
        <v>70</v>
      </c>
      <c r="I243" s="121" t="s">
        <v>24</v>
      </c>
      <c r="J243" s="107" t="s">
        <v>89</v>
      </c>
      <c r="K243" s="108">
        <v>12.278</v>
      </c>
      <c r="L243" s="109">
        <f t="shared" si="9"/>
        <v>6.8211111111111111E-2</v>
      </c>
      <c r="M243" s="136"/>
    </row>
    <row r="244" spans="2:13" x14ac:dyDescent="0.3">
      <c r="B244" s="103">
        <v>30</v>
      </c>
      <c r="C244" s="104">
        <v>44810</v>
      </c>
      <c r="D244" s="120">
        <v>0.94374999999999998</v>
      </c>
      <c r="E244" s="104">
        <v>44810</v>
      </c>
      <c r="F244" s="120">
        <v>0.95000000000000007</v>
      </c>
      <c r="G244" s="128">
        <v>9</v>
      </c>
      <c r="H244" s="126" t="s">
        <v>70</v>
      </c>
      <c r="I244" s="121" t="s">
        <v>24</v>
      </c>
      <c r="J244" s="107" t="s">
        <v>89</v>
      </c>
      <c r="K244" s="108">
        <v>12.278</v>
      </c>
      <c r="L244" s="109">
        <f t="shared" si="9"/>
        <v>7.6737500000000014E-2</v>
      </c>
      <c r="M244" s="136"/>
    </row>
    <row r="245" spans="2:13" x14ac:dyDescent="0.3">
      <c r="B245" s="103">
        <v>31</v>
      </c>
      <c r="C245" s="104">
        <v>44810</v>
      </c>
      <c r="D245" s="120">
        <v>0.95486111111111116</v>
      </c>
      <c r="E245" s="104">
        <v>44810</v>
      </c>
      <c r="F245" s="120">
        <v>0.97013888888888899</v>
      </c>
      <c r="G245" s="128">
        <v>22</v>
      </c>
      <c r="H245" s="126" t="s">
        <v>70</v>
      </c>
      <c r="I245" s="121" t="s">
        <v>24</v>
      </c>
      <c r="J245" s="107" t="s">
        <v>89</v>
      </c>
      <c r="K245" s="108">
        <v>12.278</v>
      </c>
      <c r="L245" s="109">
        <f t="shared" si="9"/>
        <v>0.18758055555555556</v>
      </c>
      <c r="M245" s="136"/>
    </row>
    <row r="246" spans="2:13" x14ac:dyDescent="0.3">
      <c r="B246" s="103">
        <v>32</v>
      </c>
      <c r="C246" s="104">
        <v>44813</v>
      </c>
      <c r="D246" s="120">
        <v>0.24513888888888888</v>
      </c>
      <c r="E246" s="104">
        <v>44813</v>
      </c>
      <c r="F246" s="120">
        <v>0.25347222222222221</v>
      </c>
      <c r="G246" s="128">
        <v>12</v>
      </c>
      <c r="H246" s="126" t="s">
        <v>70</v>
      </c>
      <c r="I246" s="121" t="s">
        <v>15</v>
      </c>
      <c r="J246" s="107" t="s">
        <v>69</v>
      </c>
      <c r="K246" s="108">
        <v>17.951000000000001</v>
      </c>
      <c r="L246" s="109">
        <f t="shared" si="9"/>
        <v>0.14959166666666668</v>
      </c>
      <c r="M246" s="136"/>
    </row>
    <row r="247" spans="2:13" x14ac:dyDescent="0.3">
      <c r="B247" s="103">
        <v>33</v>
      </c>
      <c r="C247" s="104">
        <v>44813</v>
      </c>
      <c r="D247" s="120">
        <v>0.28680555555555554</v>
      </c>
      <c r="E247" s="104">
        <v>44813</v>
      </c>
      <c r="F247" s="120">
        <v>0.28958333333333336</v>
      </c>
      <c r="G247" s="128">
        <v>4</v>
      </c>
      <c r="H247" s="126" t="s">
        <v>70</v>
      </c>
      <c r="I247" s="121" t="s">
        <v>24</v>
      </c>
      <c r="J247" s="107" t="s">
        <v>71</v>
      </c>
      <c r="K247" s="108">
        <v>195.03800000000001</v>
      </c>
      <c r="L247" s="109">
        <f t="shared" si="9"/>
        <v>0.54177222222222232</v>
      </c>
      <c r="M247" s="136"/>
    </row>
    <row r="248" spans="2:13" x14ac:dyDescent="0.3">
      <c r="B248" s="103">
        <v>34</v>
      </c>
      <c r="C248" s="104">
        <v>44813</v>
      </c>
      <c r="D248" s="120">
        <v>0.40833333333333338</v>
      </c>
      <c r="E248" s="104">
        <v>44813</v>
      </c>
      <c r="F248" s="120">
        <v>0.4152777777777778</v>
      </c>
      <c r="G248" s="128">
        <v>10</v>
      </c>
      <c r="H248" s="126" t="s">
        <v>70</v>
      </c>
      <c r="I248" s="121" t="s">
        <v>15</v>
      </c>
      <c r="J248" s="107" t="s">
        <v>79</v>
      </c>
      <c r="K248" s="108">
        <v>351.09800000000001</v>
      </c>
      <c r="L248" s="109">
        <f t="shared" si="9"/>
        <v>2.4381805555555554</v>
      </c>
      <c r="M248" s="136"/>
    </row>
    <row r="249" spans="2:13" x14ac:dyDescent="0.3">
      <c r="B249" s="103">
        <v>35</v>
      </c>
      <c r="C249" s="104">
        <v>44820</v>
      </c>
      <c r="D249" s="120">
        <v>0.26597222222222222</v>
      </c>
      <c r="E249" s="104">
        <v>44820</v>
      </c>
      <c r="F249" s="120">
        <v>0.27361111111111108</v>
      </c>
      <c r="G249" s="128">
        <v>11</v>
      </c>
      <c r="H249" s="126" t="s">
        <v>70</v>
      </c>
      <c r="I249" s="121" t="s">
        <v>15</v>
      </c>
      <c r="J249" s="107" t="s">
        <v>69</v>
      </c>
      <c r="K249" s="108">
        <v>17.652000000000001</v>
      </c>
      <c r="L249" s="109">
        <f t="shared" si="9"/>
        <v>0.13484166666666667</v>
      </c>
      <c r="M249" s="136"/>
    </row>
    <row r="250" spans="2:13" x14ac:dyDescent="0.3">
      <c r="B250" s="103">
        <v>36</v>
      </c>
      <c r="C250" s="104">
        <v>44829</v>
      </c>
      <c r="D250" s="120">
        <v>0.61041666666666672</v>
      </c>
      <c r="E250" s="104">
        <v>44829</v>
      </c>
      <c r="F250" s="120">
        <v>0.66666666666666663</v>
      </c>
      <c r="G250" s="128">
        <v>81</v>
      </c>
      <c r="H250" s="115" t="s">
        <v>72</v>
      </c>
      <c r="I250" s="115" t="s">
        <v>24</v>
      </c>
      <c r="J250" s="107" t="s">
        <v>69</v>
      </c>
      <c r="K250" s="108">
        <v>18.800999999999998</v>
      </c>
      <c r="L250" s="109">
        <f t="shared" si="9"/>
        <v>1.05755625</v>
      </c>
      <c r="M250" s="136"/>
    </row>
    <row r="251" spans="2:13" ht="15" thickBot="1" x14ac:dyDescent="0.35">
      <c r="B251" s="103">
        <v>37</v>
      </c>
      <c r="C251" s="104">
        <v>44829</v>
      </c>
      <c r="D251" s="120">
        <v>0.66666666666666663</v>
      </c>
      <c r="E251" s="104">
        <v>44829</v>
      </c>
      <c r="F251" s="120">
        <v>0.71180555555555547</v>
      </c>
      <c r="G251" s="128">
        <v>65</v>
      </c>
      <c r="H251" s="117" t="s">
        <v>70</v>
      </c>
      <c r="I251" s="116" t="s">
        <v>24</v>
      </c>
      <c r="J251" s="107" t="s">
        <v>69</v>
      </c>
      <c r="K251" s="108">
        <v>18.800999999999998</v>
      </c>
      <c r="L251" s="109">
        <f t="shared" si="9"/>
        <v>0.84865624999999989</v>
      </c>
      <c r="M251" s="136"/>
    </row>
    <row r="252" spans="2:13" x14ac:dyDescent="0.3">
      <c r="B252" s="111" t="s">
        <v>17</v>
      </c>
      <c r="C252" s="112"/>
      <c r="D252" s="112"/>
      <c r="E252" s="112"/>
      <c r="F252" s="112"/>
      <c r="G252" s="118">
        <f>SUM(G215:G251)</f>
        <v>6724</v>
      </c>
      <c r="H252" s="145" t="s">
        <v>18</v>
      </c>
      <c r="I252" s="146"/>
      <c r="J252" s="146"/>
      <c r="K252" s="146"/>
      <c r="L252" s="113">
        <f>SUM(L215:L251)</f>
        <v>53.907200694444448</v>
      </c>
      <c r="M252" s="136"/>
    </row>
    <row r="253" spans="2:13" ht="15" thickBot="1" x14ac:dyDescent="0.35">
      <c r="B253" s="147" t="s">
        <v>19</v>
      </c>
      <c r="C253" s="148"/>
      <c r="D253" s="148"/>
      <c r="E253" s="148"/>
      <c r="F253" s="149"/>
      <c r="G253" s="119">
        <f>G252+G206</f>
        <v>23312</v>
      </c>
      <c r="H253" s="150" t="s">
        <v>20</v>
      </c>
      <c r="I253" s="151"/>
      <c r="J253" s="151"/>
      <c r="K253" s="151"/>
      <c r="L253" s="114">
        <f>L252+L206</f>
        <v>1981.2789548611111</v>
      </c>
      <c r="M253" s="136"/>
    </row>
    <row r="254" spans="2:13" ht="15" thickBot="1" x14ac:dyDescent="0.35">
      <c r="M254" s="136"/>
    </row>
    <row r="255" spans="2:13" x14ac:dyDescent="0.3">
      <c r="B255" s="152" t="s">
        <v>49</v>
      </c>
      <c r="C255" s="153"/>
      <c r="D255" s="153"/>
      <c r="E255" s="153"/>
      <c r="F255" s="153"/>
      <c r="G255" s="153"/>
      <c r="H255" s="153"/>
      <c r="I255" s="153"/>
      <c r="J255" s="153"/>
      <c r="K255" s="153"/>
      <c r="L255" s="154"/>
      <c r="M255" s="136"/>
    </row>
    <row r="256" spans="2:13" ht="15" thickBot="1" x14ac:dyDescent="0.35">
      <c r="B256" s="155"/>
      <c r="C256" s="156"/>
      <c r="D256" s="156"/>
      <c r="E256" s="156"/>
      <c r="F256" s="156"/>
      <c r="G256" s="156"/>
      <c r="H256" s="156"/>
      <c r="I256" s="156"/>
      <c r="J256" s="156"/>
      <c r="K256" s="156"/>
      <c r="L256" s="157"/>
      <c r="M256" s="136"/>
    </row>
    <row r="257" spans="2:14" ht="15" thickBot="1" x14ac:dyDescent="0.35">
      <c r="B257" s="97"/>
      <c r="C257" s="123"/>
      <c r="D257" s="98"/>
      <c r="E257" s="98"/>
      <c r="F257" s="98"/>
      <c r="G257" s="98"/>
      <c r="H257" s="98"/>
      <c r="I257" s="98"/>
      <c r="J257" s="98"/>
      <c r="K257" s="98"/>
      <c r="L257" s="98"/>
      <c r="M257" s="136"/>
    </row>
    <row r="258" spans="2:14" ht="15" thickBot="1" x14ac:dyDescent="0.35">
      <c r="B258" s="158" t="s">
        <v>1</v>
      </c>
      <c r="C258" s="159"/>
      <c r="D258" s="99"/>
      <c r="E258" s="100"/>
      <c r="F258" s="99"/>
      <c r="G258" s="100"/>
      <c r="H258" s="100"/>
      <c r="I258" s="100"/>
      <c r="J258" s="100"/>
      <c r="K258" s="100"/>
      <c r="L258" s="100"/>
      <c r="M258" s="136"/>
    </row>
    <row r="259" spans="2:14" ht="15" thickBot="1" x14ac:dyDescent="0.35">
      <c r="B259" s="160" t="s">
        <v>2</v>
      </c>
      <c r="C259" s="161"/>
      <c r="D259" s="138"/>
      <c r="E259" s="138"/>
      <c r="F259" s="138"/>
      <c r="G259" s="138"/>
      <c r="H259" s="138"/>
      <c r="I259" s="138"/>
      <c r="J259" s="138"/>
      <c r="K259" s="138"/>
      <c r="L259" s="101"/>
      <c r="M259" s="136"/>
    </row>
    <row r="260" spans="2:14" x14ac:dyDescent="0.3">
      <c r="B260" s="162"/>
      <c r="C260" s="164" t="s">
        <v>3</v>
      </c>
      <c r="D260" s="165"/>
      <c r="E260" s="164" t="s">
        <v>4</v>
      </c>
      <c r="F260" s="165"/>
      <c r="G260" s="166" t="s">
        <v>5</v>
      </c>
      <c r="H260" s="166" t="s">
        <v>6</v>
      </c>
      <c r="I260" s="166" t="s">
        <v>7</v>
      </c>
      <c r="J260" s="166" t="s">
        <v>8</v>
      </c>
      <c r="K260" s="166" t="s">
        <v>9</v>
      </c>
      <c r="L260" s="168" t="s">
        <v>10</v>
      </c>
      <c r="M260" s="136"/>
    </row>
    <row r="261" spans="2:14" ht="24.6" customHeight="1" thickBot="1" x14ac:dyDescent="0.35">
      <c r="B261" s="163"/>
      <c r="C261" s="102" t="s">
        <v>11</v>
      </c>
      <c r="D261" s="102" t="s">
        <v>12</v>
      </c>
      <c r="E261" s="102" t="s">
        <v>13</v>
      </c>
      <c r="F261" s="102" t="s">
        <v>12</v>
      </c>
      <c r="G261" s="167"/>
      <c r="H261" s="167"/>
      <c r="I261" s="167"/>
      <c r="J261" s="167"/>
      <c r="K261" s="167"/>
      <c r="L261" s="169"/>
      <c r="M261" s="136"/>
    </row>
    <row r="262" spans="2:14" ht="14.4" customHeight="1" x14ac:dyDescent="0.3">
      <c r="B262" s="103">
        <v>1</v>
      </c>
      <c r="C262" s="104">
        <v>44838</v>
      </c>
      <c r="D262" s="120">
        <v>0.3666666666666667</v>
      </c>
      <c r="E262" s="104">
        <v>44838</v>
      </c>
      <c r="F262" s="120">
        <v>0.375</v>
      </c>
      <c r="G262" s="128">
        <v>12</v>
      </c>
      <c r="H262" s="117" t="s">
        <v>70</v>
      </c>
      <c r="I262" s="116" t="s">
        <v>24</v>
      </c>
      <c r="J262" s="107" t="s">
        <v>87</v>
      </c>
      <c r="K262" s="108">
        <v>9.5389999999999997</v>
      </c>
      <c r="L262" s="109">
        <f t="shared" ref="L262:L276" si="10">G262/1440*K262</f>
        <v>7.9491666666666669E-2</v>
      </c>
      <c r="M262" s="136"/>
      <c r="N262" s="139"/>
    </row>
    <row r="263" spans="2:14" ht="15" customHeight="1" x14ac:dyDescent="0.3">
      <c r="B263" s="103">
        <v>2</v>
      </c>
      <c r="C263" s="104">
        <v>44838</v>
      </c>
      <c r="D263" s="120">
        <v>0.375</v>
      </c>
      <c r="E263" s="104">
        <v>44838</v>
      </c>
      <c r="F263" s="120">
        <v>0.60763888888888895</v>
      </c>
      <c r="G263" s="128">
        <v>335</v>
      </c>
      <c r="H263" s="115" t="s">
        <v>72</v>
      </c>
      <c r="I263" s="115" t="s">
        <v>24</v>
      </c>
      <c r="J263" s="107" t="s">
        <v>87</v>
      </c>
      <c r="K263" s="108">
        <v>9.5389999999999997</v>
      </c>
      <c r="L263" s="109">
        <f t="shared" si="10"/>
        <v>2.219142361111111</v>
      </c>
      <c r="M263" s="136"/>
      <c r="N263" s="139"/>
    </row>
    <row r="264" spans="2:14" x14ac:dyDescent="0.3">
      <c r="B264" s="103">
        <v>3</v>
      </c>
      <c r="C264" s="104">
        <v>44841</v>
      </c>
      <c r="D264" s="120">
        <v>0.4201388888888889</v>
      </c>
      <c r="E264" s="104">
        <v>44841</v>
      </c>
      <c r="F264" s="120">
        <v>0.43263888888888885</v>
      </c>
      <c r="G264" s="128">
        <v>18</v>
      </c>
      <c r="H264" s="115" t="s">
        <v>72</v>
      </c>
      <c r="I264" s="115" t="s">
        <v>24</v>
      </c>
      <c r="J264" s="107" t="s">
        <v>71</v>
      </c>
      <c r="K264" s="108">
        <v>96.283000000000001</v>
      </c>
      <c r="L264" s="109">
        <f t="shared" si="10"/>
        <v>1.2035375000000001</v>
      </c>
      <c r="M264" s="136"/>
      <c r="N264" s="139"/>
    </row>
    <row r="265" spans="2:14" x14ac:dyDescent="0.3">
      <c r="B265" s="103">
        <v>4</v>
      </c>
      <c r="C265" s="104">
        <v>44841</v>
      </c>
      <c r="D265" s="120">
        <v>0.44930555555555557</v>
      </c>
      <c r="E265" s="104">
        <v>44841</v>
      </c>
      <c r="F265" s="120">
        <v>0.45208333333333334</v>
      </c>
      <c r="G265" s="128">
        <v>4</v>
      </c>
      <c r="H265" s="115" t="s">
        <v>72</v>
      </c>
      <c r="I265" s="115" t="s">
        <v>24</v>
      </c>
      <c r="J265" s="107" t="s">
        <v>71</v>
      </c>
      <c r="K265" s="108">
        <v>96.283000000000001</v>
      </c>
      <c r="L265" s="109">
        <f t="shared" si="10"/>
        <v>0.26745277777777782</v>
      </c>
      <c r="M265" s="136"/>
      <c r="N265" s="139"/>
    </row>
    <row r="266" spans="2:14" x14ac:dyDescent="0.3">
      <c r="B266" s="103">
        <v>5</v>
      </c>
      <c r="C266" s="104">
        <v>44845</v>
      </c>
      <c r="D266" s="120">
        <v>0.37916666666666665</v>
      </c>
      <c r="E266" s="104">
        <v>44845</v>
      </c>
      <c r="F266" s="120">
        <v>0.38819444444444445</v>
      </c>
      <c r="G266" s="128">
        <v>13</v>
      </c>
      <c r="H266" s="126" t="s">
        <v>70</v>
      </c>
      <c r="I266" s="121" t="s">
        <v>15</v>
      </c>
      <c r="J266" s="107" t="s">
        <v>97</v>
      </c>
      <c r="K266" s="108">
        <v>334.19600000000003</v>
      </c>
      <c r="L266" s="109">
        <f t="shared" si="10"/>
        <v>3.0170472222222222</v>
      </c>
      <c r="M266" s="136"/>
      <c r="N266" s="139"/>
    </row>
    <row r="267" spans="2:14" ht="14.4" customHeight="1" x14ac:dyDescent="0.3">
      <c r="B267" s="103">
        <v>6</v>
      </c>
      <c r="C267" s="104">
        <v>44845</v>
      </c>
      <c r="D267" s="120">
        <v>0.88124999999999998</v>
      </c>
      <c r="E267" s="104">
        <v>44845</v>
      </c>
      <c r="F267" s="120">
        <v>0.9194444444444444</v>
      </c>
      <c r="G267" s="128">
        <v>55</v>
      </c>
      <c r="H267" s="115" t="s">
        <v>72</v>
      </c>
      <c r="I267" s="115" t="s">
        <v>24</v>
      </c>
      <c r="J267" s="107" t="s">
        <v>98</v>
      </c>
      <c r="K267" s="108">
        <v>11.5</v>
      </c>
      <c r="L267" s="109">
        <f t="shared" si="10"/>
        <v>0.43923611111111116</v>
      </c>
      <c r="M267" s="136"/>
      <c r="N267" s="139"/>
    </row>
    <row r="268" spans="2:14" x14ac:dyDescent="0.3">
      <c r="B268" s="103">
        <v>7</v>
      </c>
      <c r="C268" s="104">
        <v>44853</v>
      </c>
      <c r="D268" s="120">
        <v>0.34722222222222227</v>
      </c>
      <c r="E268" s="104">
        <v>44853</v>
      </c>
      <c r="F268" s="120">
        <v>0.40069444444444446</v>
      </c>
      <c r="G268" s="128">
        <v>77</v>
      </c>
      <c r="H268" s="115" t="s">
        <v>72</v>
      </c>
      <c r="I268" s="115" t="s">
        <v>24</v>
      </c>
      <c r="J268" s="107" t="s">
        <v>73</v>
      </c>
      <c r="K268" s="108">
        <v>1.5509999999999999</v>
      </c>
      <c r="L268" s="109">
        <f t="shared" si="10"/>
        <v>8.2935416666666664E-2</v>
      </c>
      <c r="M268" s="136"/>
      <c r="N268" s="139"/>
    </row>
    <row r="269" spans="2:14" ht="14.4" customHeight="1" x14ac:dyDescent="0.3">
      <c r="B269" s="103">
        <v>8</v>
      </c>
      <c r="C269" s="104">
        <v>44857</v>
      </c>
      <c r="D269" s="120">
        <v>0.29375000000000001</v>
      </c>
      <c r="E269" s="104">
        <v>44857</v>
      </c>
      <c r="F269" s="120">
        <v>0.31111111111111112</v>
      </c>
      <c r="G269" s="128">
        <v>25</v>
      </c>
      <c r="H269" s="126" t="s">
        <v>70</v>
      </c>
      <c r="I269" s="121" t="s">
        <v>15</v>
      </c>
      <c r="J269" s="107" t="s">
        <v>86</v>
      </c>
      <c r="K269" s="108">
        <v>244.1</v>
      </c>
      <c r="L269" s="109">
        <f t="shared" si="10"/>
        <v>4.2378472222222223</v>
      </c>
      <c r="M269" s="136"/>
      <c r="N269" s="139"/>
    </row>
    <row r="270" spans="2:14" x14ac:dyDescent="0.3">
      <c r="B270" s="103">
        <v>9</v>
      </c>
      <c r="C270" s="104">
        <v>44857</v>
      </c>
      <c r="D270" s="120">
        <v>0.29375000000000001</v>
      </c>
      <c r="E270" s="104">
        <v>44857</v>
      </c>
      <c r="F270" s="120">
        <v>0.30277777777777776</v>
      </c>
      <c r="G270" s="128">
        <v>13</v>
      </c>
      <c r="H270" s="126" t="s">
        <v>70</v>
      </c>
      <c r="I270" s="121" t="s">
        <v>15</v>
      </c>
      <c r="J270" s="107" t="s">
        <v>82</v>
      </c>
      <c r="K270" s="108">
        <v>567.76599999999996</v>
      </c>
      <c r="L270" s="109">
        <f t="shared" si="10"/>
        <v>5.1256652777777774</v>
      </c>
      <c r="M270" s="136"/>
      <c r="N270" s="139"/>
    </row>
    <row r="271" spans="2:14" x14ac:dyDescent="0.3">
      <c r="B271" s="103">
        <v>10</v>
      </c>
      <c r="C271" s="104">
        <v>44857</v>
      </c>
      <c r="D271" s="120">
        <v>0.29375000000000001</v>
      </c>
      <c r="E271" s="104">
        <v>44857</v>
      </c>
      <c r="F271" s="120">
        <v>0.30833333333333335</v>
      </c>
      <c r="G271" s="128">
        <v>21</v>
      </c>
      <c r="H271" s="126" t="s">
        <v>70</v>
      </c>
      <c r="I271" s="121" t="s">
        <v>15</v>
      </c>
      <c r="J271" s="107" t="s">
        <v>85</v>
      </c>
      <c r="K271" s="108">
        <v>314.26400000000001</v>
      </c>
      <c r="L271" s="109">
        <f t="shared" si="10"/>
        <v>4.5830166666666665</v>
      </c>
      <c r="M271" s="136"/>
      <c r="N271" s="139"/>
    </row>
    <row r="272" spans="2:14" x14ac:dyDescent="0.3">
      <c r="B272" s="103">
        <v>11</v>
      </c>
      <c r="C272" s="104">
        <v>44857</v>
      </c>
      <c r="D272" s="120">
        <v>0.29375000000000001</v>
      </c>
      <c r="E272" s="104">
        <v>44857</v>
      </c>
      <c r="F272" s="120">
        <v>0.30694444444444441</v>
      </c>
      <c r="G272" s="128">
        <v>19</v>
      </c>
      <c r="H272" s="126" t="s">
        <v>70</v>
      </c>
      <c r="I272" s="121" t="s">
        <v>15</v>
      </c>
      <c r="J272" s="107" t="s">
        <v>87</v>
      </c>
      <c r="K272" s="108">
        <v>10.817</v>
      </c>
      <c r="L272" s="109">
        <f t="shared" si="10"/>
        <v>0.14272430555555557</v>
      </c>
      <c r="M272" s="136"/>
      <c r="N272" s="139"/>
    </row>
    <row r="273" spans="2:14" x14ac:dyDescent="0.3">
      <c r="B273" s="103">
        <v>12</v>
      </c>
      <c r="C273" s="104">
        <v>44859</v>
      </c>
      <c r="D273" s="120">
        <v>0.31944444444444448</v>
      </c>
      <c r="E273" s="104">
        <v>44859</v>
      </c>
      <c r="F273" s="120">
        <v>0.44444444444444442</v>
      </c>
      <c r="G273" s="128">
        <v>180</v>
      </c>
      <c r="H273" s="121" t="s">
        <v>72</v>
      </c>
      <c r="I273" s="121" t="s">
        <v>68</v>
      </c>
      <c r="J273" s="107" t="s">
        <v>98</v>
      </c>
      <c r="K273" s="108">
        <v>11.3</v>
      </c>
      <c r="L273" s="109">
        <f t="shared" si="10"/>
        <v>1.4125000000000001</v>
      </c>
      <c r="M273" s="136"/>
      <c r="N273" s="139"/>
    </row>
    <row r="274" spans="2:14" x14ac:dyDescent="0.3">
      <c r="B274" s="103">
        <v>13</v>
      </c>
      <c r="C274" s="104">
        <v>44862</v>
      </c>
      <c r="D274" s="120">
        <v>0.34930555555555554</v>
      </c>
      <c r="E274" s="104">
        <v>44862</v>
      </c>
      <c r="F274" s="120">
        <v>0.36944444444444446</v>
      </c>
      <c r="G274" s="128">
        <v>29</v>
      </c>
      <c r="H274" s="115" t="s">
        <v>72</v>
      </c>
      <c r="I274" s="115" t="s">
        <v>24</v>
      </c>
      <c r="J274" s="107" t="s">
        <v>73</v>
      </c>
      <c r="K274" s="108">
        <v>1.639</v>
      </c>
      <c r="L274" s="109">
        <f t="shared" si="10"/>
        <v>3.3007638888888892E-2</v>
      </c>
      <c r="M274" s="136"/>
      <c r="N274" s="139"/>
    </row>
    <row r="275" spans="2:14" x14ac:dyDescent="0.3">
      <c r="B275" s="103">
        <v>14</v>
      </c>
      <c r="C275" s="104">
        <v>44862</v>
      </c>
      <c r="D275" s="120">
        <v>0.37847222222222227</v>
      </c>
      <c r="E275" s="104">
        <v>44862</v>
      </c>
      <c r="F275" s="120">
        <v>0.79166666666666663</v>
      </c>
      <c r="G275" s="128">
        <v>595</v>
      </c>
      <c r="H275" s="115" t="s">
        <v>72</v>
      </c>
      <c r="I275" s="115" t="s">
        <v>24</v>
      </c>
      <c r="J275" s="107" t="s">
        <v>86</v>
      </c>
      <c r="K275" s="108">
        <v>242.16800000000001</v>
      </c>
      <c r="L275" s="109">
        <f t="shared" si="10"/>
        <v>100.06247222222221</v>
      </c>
      <c r="M275" s="136"/>
      <c r="N275" s="139"/>
    </row>
    <row r="276" spans="2:14" ht="15" thickBot="1" x14ac:dyDescent="0.35">
      <c r="B276" s="103">
        <v>15</v>
      </c>
      <c r="C276" s="104">
        <v>44862</v>
      </c>
      <c r="D276" s="120">
        <v>0.79166666666666663</v>
      </c>
      <c r="E276" s="104">
        <v>44862</v>
      </c>
      <c r="F276" s="120">
        <v>0.80972222222222223</v>
      </c>
      <c r="G276" s="128">
        <v>26</v>
      </c>
      <c r="H276" s="117" t="s">
        <v>70</v>
      </c>
      <c r="I276" s="116" t="s">
        <v>24</v>
      </c>
      <c r="J276" s="107" t="s">
        <v>86</v>
      </c>
      <c r="K276" s="108">
        <v>242.16800000000001</v>
      </c>
      <c r="L276" s="109">
        <f t="shared" si="10"/>
        <v>4.3724777777777772</v>
      </c>
      <c r="M276" s="136"/>
      <c r="N276" s="139"/>
    </row>
    <row r="277" spans="2:14" x14ac:dyDescent="0.3">
      <c r="B277" s="111" t="s">
        <v>17</v>
      </c>
      <c r="C277" s="112"/>
      <c r="D277" s="112"/>
      <c r="E277" s="112"/>
      <c r="F277" s="112"/>
      <c r="G277" s="118">
        <f>SUM(G262:G276)</f>
        <v>1422</v>
      </c>
      <c r="H277" s="145" t="s">
        <v>18</v>
      </c>
      <c r="I277" s="146"/>
      <c r="J277" s="146"/>
      <c r="K277" s="146"/>
      <c r="L277" s="113">
        <f>SUM(L262:L276)</f>
        <v>127.27855416666665</v>
      </c>
      <c r="M277" s="136"/>
    </row>
    <row r="278" spans="2:14" ht="15" thickBot="1" x14ac:dyDescent="0.35">
      <c r="B278" s="147" t="s">
        <v>19</v>
      </c>
      <c r="C278" s="148"/>
      <c r="D278" s="148"/>
      <c r="E278" s="148"/>
      <c r="F278" s="149"/>
      <c r="G278" s="119">
        <f>G277+G253</f>
        <v>24734</v>
      </c>
      <c r="H278" s="150" t="s">
        <v>20</v>
      </c>
      <c r="I278" s="151"/>
      <c r="J278" s="151"/>
      <c r="K278" s="151"/>
      <c r="L278" s="114">
        <f>L277+L253</f>
        <v>2108.5575090277775</v>
      </c>
      <c r="M278" s="136"/>
    </row>
    <row r="279" spans="2:14" ht="15" thickBot="1" x14ac:dyDescent="0.35">
      <c r="M279" s="136"/>
    </row>
    <row r="280" spans="2:14" ht="14.4" customHeight="1" x14ac:dyDescent="0.3">
      <c r="B280" s="152" t="s">
        <v>48</v>
      </c>
      <c r="C280" s="153"/>
      <c r="D280" s="153"/>
      <c r="E280" s="153"/>
      <c r="F280" s="153"/>
      <c r="G280" s="153"/>
      <c r="H280" s="153"/>
      <c r="I280" s="153"/>
      <c r="J280" s="153"/>
      <c r="K280" s="153"/>
      <c r="L280" s="154"/>
      <c r="M280" s="136"/>
    </row>
    <row r="281" spans="2:14" ht="15" customHeight="1" thickBot="1" x14ac:dyDescent="0.35">
      <c r="B281" s="155"/>
      <c r="C281" s="156"/>
      <c r="D281" s="156"/>
      <c r="E281" s="156"/>
      <c r="F281" s="156"/>
      <c r="G281" s="156"/>
      <c r="H281" s="156"/>
      <c r="I281" s="156"/>
      <c r="J281" s="156"/>
      <c r="K281" s="156"/>
      <c r="L281" s="157"/>
      <c r="M281" s="136"/>
    </row>
    <row r="282" spans="2:14" ht="15" customHeight="1" thickBot="1" x14ac:dyDescent="0.35">
      <c r="B282" s="97"/>
      <c r="C282" s="123"/>
      <c r="D282" s="98"/>
      <c r="E282" s="98"/>
      <c r="F282" s="98"/>
      <c r="G282" s="98"/>
      <c r="H282" s="98"/>
      <c r="I282" s="98"/>
      <c r="J282" s="98"/>
      <c r="K282" s="98"/>
      <c r="L282" s="98"/>
      <c r="M282" s="136"/>
    </row>
    <row r="283" spans="2:14" ht="15" customHeight="1" thickBot="1" x14ac:dyDescent="0.35">
      <c r="B283" s="158" t="s">
        <v>1</v>
      </c>
      <c r="C283" s="159"/>
      <c r="D283" s="99"/>
      <c r="E283" s="100"/>
      <c r="F283" s="99"/>
      <c r="G283" s="100"/>
      <c r="H283" s="100"/>
      <c r="I283" s="100"/>
      <c r="J283" s="100"/>
      <c r="K283" s="100"/>
      <c r="L283" s="100"/>
      <c r="M283" s="136"/>
    </row>
    <row r="284" spans="2:14" ht="15" customHeight="1" thickBot="1" x14ac:dyDescent="0.35">
      <c r="B284" s="160" t="s">
        <v>2</v>
      </c>
      <c r="C284" s="161"/>
      <c r="D284" s="137"/>
      <c r="E284" s="137"/>
      <c r="F284" s="137"/>
      <c r="G284" s="137"/>
      <c r="H284" s="137"/>
      <c r="I284" s="137"/>
      <c r="J284" s="137"/>
      <c r="K284" s="137"/>
      <c r="L284" s="101"/>
      <c r="M284" s="136"/>
    </row>
    <row r="285" spans="2:14" ht="15" customHeight="1" x14ac:dyDescent="0.3">
      <c r="B285" s="162"/>
      <c r="C285" s="164" t="s">
        <v>3</v>
      </c>
      <c r="D285" s="165"/>
      <c r="E285" s="164" t="s">
        <v>4</v>
      </c>
      <c r="F285" s="165"/>
      <c r="G285" s="166" t="s">
        <v>5</v>
      </c>
      <c r="H285" s="166" t="s">
        <v>6</v>
      </c>
      <c r="I285" s="166" t="s">
        <v>7</v>
      </c>
      <c r="J285" s="166" t="s">
        <v>8</v>
      </c>
      <c r="K285" s="166" t="s">
        <v>9</v>
      </c>
      <c r="L285" s="168" t="s">
        <v>10</v>
      </c>
      <c r="M285" s="136"/>
    </row>
    <row r="286" spans="2:14" ht="27.6" customHeight="1" thickBot="1" x14ac:dyDescent="0.35">
      <c r="B286" s="163"/>
      <c r="C286" s="102" t="s">
        <v>11</v>
      </c>
      <c r="D286" s="102" t="s">
        <v>12</v>
      </c>
      <c r="E286" s="102" t="s">
        <v>13</v>
      </c>
      <c r="F286" s="102" t="s">
        <v>12</v>
      </c>
      <c r="G286" s="167"/>
      <c r="H286" s="167"/>
      <c r="I286" s="167"/>
      <c r="J286" s="167"/>
      <c r="K286" s="167"/>
      <c r="L286" s="169"/>
      <c r="M286" s="136"/>
    </row>
    <row r="287" spans="2:14" s="134" customFormat="1" ht="15" customHeight="1" x14ac:dyDescent="0.3">
      <c r="B287" s="129">
        <v>1</v>
      </c>
      <c r="C287" s="130">
        <v>44867</v>
      </c>
      <c r="D287" s="40">
        <v>0.49236111111111108</v>
      </c>
      <c r="E287" s="130">
        <v>44867</v>
      </c>
      <c r="F287" s="40">
        <v>0.51041666666666663</v>
      </c>
      <c r="G287" s="131">
        <v>26</v>
      </c>
      <c r="H287" s="132" t="s">
        <v>70</v>
      </c>
      <c r="I287" s="133" t="s">
        <v>15</v>
      </c>
      <c r="J287" s="36" t="s">
        <v>89</v>
      </c>
      <c r="K287" s="37">
        <v>13.683</v>
      </c>
      <c r="L287" s="110">
        <f t="shared" ref="L287:L296" si="11">G287/1440*K287</f>
        <v>0.24705416666666663</v>
      </c>
      <c r="M287" s="136"/>
    </row>
    <row r="288" spans="2:14" s="134" customFormat="1" ht="15" customHeight="1" x14ac:dyDescent="0.3">
      <c r="B288" s="129">
        <v>2</v>
      </c>
      <c r="C288" s="130">
        <v>44870</v>
      </c>
      <c r="D288" s="40">
        <v>5.5555555555555552E-2</v>
      </c>
      <c r="E288" s="130">
        <v>44870</v>
      </c>
      <c r="F288" s="40">
        <v>6.458333333333334E-2</v>
      </c>
      <c r="G288" s="131">
        <v>13</v>
      </c>
      <c r="H288" s="133" t="s">
        <v>70</v>
      </c>
      <c r="I288" s="133" t="s">
        <v>15</v>
      </c>
      <c r="J288" s="36" t="s">
        <v>69</v>
      </c>
      <c r="K288" s="37">
        <v>18.523</v>
      </c>
      <c r="L288" s="110">
        <f t="shared" si="11"/>
        <v>0.16722152777777777</v>
      </c>
      <c r="M288" s="136"/>
    </row>
    <row r="289" spans="2:13" s="134" customFormat="1" ht="15" customHeight="1" x14ac:dyDescent="0.3">
      <c r="B289" s="129">
        <v>3</v>
      </c>
      <c r="C289" s="130">
        <v>44870</v>
      </c>
      <c r="D289" s="40">
        <v>7.1527777777777787E-2</v>
      </c>
      <c r="E289" s="130">
        <v>44870</v>
      </c>
      <c r="F289" s="40">
        <v>7.7083333333333337E-2</v>
      </c>
      <c r="G289" s="131">
        <v>8</v>
      </c>
      <c r="H289" s="133" t="s">
        <v>70</v>
      </c>
      <c r="I289" s="133" t="s">
        <v>15</v>
      </c>
      <c r="J289" s="36" t="s">
        <v>69</v>
      </c>
      <c r="K289" s="37">
        <v>18.523</v>
      </c>
      <c r="L289" s="110">
        <f t="shared" si="11"/>
        <v>0.10290555555555556</v>
      </c>
      <c r="M289" s="136"/>
    </row>
    <row r="290" spans="2:13" s="134" customFormat="1" ht="15" customHeight="1" x14ac:dyDescent="0.3">
      <c r="B290" s="129">
        <v>4</v>
      </c>
      <c r="C290" s="130">
        <v>44870</v>
      </c>
      <c r="D290" s="40">
        <v>8.0555555555555561E-2</v>
      </c>
      <c r="E290" s="130">
        <v>44870</v>
      </c>
      <c r="F290" s="40">
        <v>8.7500000000000008E-2</v>
      </c>
      <c r="G290" s="131">
        <v>10</v>
      </c>
      <c r="H290" s="133" t="s">
        <v>70</v>
      </c>
      <c r="I290" s="133" t="s">
        <v>15</v>
      </c>
      <c r="J290" s="36" t="s">
        <v>96</v>
      </c>
      <c r="K290" s="37">
        <v>400.26600000000002</v>
      </c>
      <c r="L290" s="110">
        <f t="shared" si="11"/>
        <v>2.7796249999999998</v>
      </c>
      <c r="M290" s="136"/>
    </row>
    <row r="291" spans="2:13" s="134" customFormat="1" x14ac:dyDescent="0.3">
      <c r="B291" s="129">
        <v>5</v>
      </c>
      <c r="C291" s="130">
        <v>44870</v>
      </c>
      <c r="D291" s="40">
        <v>8.4722222222222213E-2</v>
      </c>
      <c r="E291" s="130">
        <v>44870</v>
      </c>
      <c r="F291" s="40">
        <v>9.3055555555555558E-2</v>
      </c>
      <c r="G291" s="131">
        <v>12</v>
      </c>
      <c r="H291" s="132" t="s">
        <v>70</v>
      </c>
      <c r="I291" s="133" t="s">
        <v>15</v>
      </c>
      <c r="J291" s="36" t="s">
        <v>69</v>
      </c>
      <c r="K291" s="37">
        <v>18.523</v>
      </c>
      <c r="L291" s="110">
        <f t="shared" si="11"/>
        <v>0.15435833333333332</v>
      </c>
      <c r="M291" s="136"/>
    </row>
    <row r="292" spans="2:13" s="134" customFormat="1" x14ac:dyDescent="0.3">
      <c r="B292" s="129">
        <v>6</v>
      </c>
      <c r="C292" s="130">
        <v>44870</v>
      </c>
      <c r="D292" s="40">
        <v>0.11666666666666665</v>
      </c>
      <c r="E292" s="130">
        <v>44870</v>
      </c>
      <c r="F292" s="40">
        <v>0.125</v>
      </c>
      <c r="G292" s="131">
        <v>12</v>
      </c>
      <c r="H292" s="133" t="s">
        <v>70</v>
      </c>
      <c r="I292" s="133" t="s">
        <v>15</v>
      </c>
      <c r="J292" s="36" t="s">
        <v>79</v>
      </c>
      <c r="K292" s="37">
        <v>219.297</v>
      </c>
      <c r="L292" s="110">
        <f t="shared" si="11"/>
        <v>1.827475</v>
      </c>
      <c r="M292" s="136"/>
    </row>
    <row r="293" spans="2:13" s="134" customFormat="1" x14ac:dyDescent="0.3">
      <c r="B293" s="129">
        <v>7</v>
      </c>
      <c r="C293" s="130">
        <v>44870</v>
      </c>
      <c r="D293" s="40">
        <v>0.13333333333333333</v>
      </c>
      <c r="E293" s="130">
        <v>44870</v>
      </c>
      <c r="F293" s="40">
        <v>0.3</v>
      </c>
      <c r="G293" s="131">
        <v>240</v>
      </c>
      <c r="H293" s="132" t="s">
        <v>70</v>
      </c>
      <c r="I293" s="133" t="s">
        <v>68</v>
      </c>
      <c r="J293" s="36" t="s">
        <v>89</v>
      </c>
      <c r="K293" s="37">
        <v>12.416</v>
      </c>
      <c r="L293" s="110">
        <f t="shared" si="11"/>
        <v>2.0693333333333332</v>
      </c>
      <c r="M293" s="136"/>
    </row>
    <row r="294" spans="2:13" s="134" customFormat="1" x14ac:dyDescent="0.3">
      <c r="B294" s="129">
        <v>8</v>
      </c>
      <c r="C294" s="130">
        <v>44871</v>
      </c>
      <c r="D294" s="40">
        <v>0.35555555555555557</v>
      </c>
      <c r="E294" s="130">
        <v>44871</v>
      </c>
      <c r="F294" s="40">
        <v>0.37638888888888888</v>
      </c>
      <c r="G294" s="131">
        <v>30</v>
      </c>
      <c r="H294" s="132" t="s">
        <v>70</v>
      </c>
      <c r="I294" s="133" t="s">
        <v>15</v>
      </c>
      <c r="J294" s="36" t="s">
        <v>96</v>
      </c>
      <c r="K294" s="37">
        <v>400.26600000000002</v>
      </c>
      <c r="L294" s="110">
        <f t="shared" si="11"/>
        <v>8.3388749999999998</v>
      </c>
      <c r="M294" s="136"/>
    </row>
    <row r="295" spans="2:13" s="134" customFormat="1" x14ac:dyDescent="0.3">
      <c r="B295" s="129">
        <v>9</v>
      </c>
      <c r="C295" s="130">
        <v>44884</v>
      </c>
      <c r="D295" s="40">
        <v>0.90694444444444444</v>
      </c>
      <c r="E295" s="130">
        <v>44884</v>
      </c>
      <c r="F295" s="40">
        <v>0.91249999999999998</v>
      </c>
      <c r="G295" s="131">
        <v>8</v>
      </c>
      <c r="H295" s="132" t="s">
        <v>70</v>
      </c>
      <c r="I295" s="133" t="s">
        <v>15</v>
      </c>
      <c r="J295" s="36" t="s">
        <v>96</v>
      </c>
      <c r="K295" s="37">
        <v>440.24400000000003</v>
      </c>
      <c r="L295" s="110">
        <f t="shared" si="11"/>
        <v>2.4458000000000002</v>
      </c>
      <c r="M295" s="136"/>
    </row>
    <row r="296" spans="2:13" s="134" customFormat="1" ht="15" thickBot="1" x14ac:dyDescent="0.35">
      <c r="B296" s="129">
        <v>10</v>
      </c>
      <c r="C296" s="130">
        <v>44884</v>
      </c>
      <c r="D296" s="40">
        <v>0.91388888888888886</v>
      </c>
      <c r="E296" s="130">
        <v>44885</v>
      </c>
      <c r="F296" s="40">
        <v>0.42638888888888887</v>
      </c>
      <c r="G296" s="131">
        <v>738</v>
      </c>
      <c r="H296" s="132" t="s">
        <v>70</v>
      </c>
      <c r="I296" s="133" t="s">
        <v>15</v>
      </c>
      <c r="J296" s="36" t="s">
        <v>69</v>
      </c>
      <c r="K296" s="37">
        <v>19.001999999999999</v>
      </c>
      <c r="L296" s="110">
        <f t="shared" si="11"/>
        <v>9.7385249999999992</v>
      </c>
      <c r="M296" s="136"/>
    </row>
    <row r="297" spans="2:13" x14ac:dyDescent="0.3">
      <c r="B297" s="111" t="s">
        <v>17</v>
      </c>
      <c r="C297" s="112"/>
      <c r="D297" s="112"/>
      <c r="E297" s="112"/>
      <c r="F297" s="112"/>
      <c r="G297" s="118">
        <f>SUM(G287:G296)</f>
        <v>1097</v>
      </c>
      <c r="H297" s="145" t="s">
        <v>18</v>
      </c>
      <c r="I297" s="146"/>
      <c r="J297" s="146"/>
      <c r="K297" s="146"/>
      <c r="L297" s="113">
        <f>SUM(L287:L296)</f>
        <v>27.871172916666666</v>
      </c>
      <c r="M297" s="136"/>
    </row>
    <row r="298" spans="2:13" ht="15" thickBot="1" x14ac:dyDescent="0.35">
      <c r="B298" s="147" t="s">
        <v>19</v>
      </c>
      <c r="C298" s="148"/>
      <c r="D298" s="148"/>
      <c r="E298" s="148"/>
      <c r="F298" s="149"/>
      <c r="G298" s="119">
        <f>G297+G278</f>
        <v>25831</v>
      </c>
      <c r="H298" s="150" t="s">
        <v>20</v>
      </c>
      <c r="I298" s="151"/>
      <c r="J298" s="151"/>
      <c r="K298" s="151"/>
      <c r="L298" s="114">
        <f>L297+L278</f>
        <v>2136.4286819444442</v>
      </c>
      <c r="M298" s="136"/>
    </row>
    <row r="299" spans="2:13" x14ac:dyDescent="0.3">
      <c r="M299" s="136"/>
    </row>
    <row r="300" spans="2:13" ht="15" thickBot="1" x14ac:dyDescent="0.35">
      <c r="M300" s="136"/>
    </row>
    <row r="301" spans="2:13" x14ac:dyDescent="0.3">
      <c r="B301" s="152" t="s">
        <v>47</v>
      </c>
      <c r="C301" s="153"/>
      <c r="D301" s="153"/>
      <c r="E301" s="153"/>
      <c r="F301" s="153"/>
      <c r="G301" s="153"/>
      <c r="H301" s="153"/>
      <c r="I301" s="153"/>
      <c r="J301" s="153"/>
      <c r="K301" s="153"/>
      <c r="L301" s="154"/>
      <c r="M301" s="136"/>
    </row>
    <row r="302" spans="2:13" ht="15" thickBot="1" x14ac:dyDescent="0.35">
      <c r="B302" s="155"/>
      <c r="C302" s="156"/>
      <c r="D302" s="156"/>
      <c r="E302" s="156"/>
      <c r="F302" s="156"/>
      <c r="G302" s="156"/>
      <c r="H302" s="156"/>
      <c r="I302" s="156"/>
      <c r="J302" s="156"/>
      <c r="K302" s="156"/>
      <c r="L302" s="157"/>
      <c r="M302" s="136"/>
    </row>
    <row r="303" spans="2:13" ht="15" thickBot="1" x14ac:dyDescent="0.35">
      <c r="B303" s="97"/>
      <c r="C303" s="123"/>
      <c r="D303" s="98"/>
      <c r="E303" s="98"/>
      <c r="F303" s="98"/>
      <c r="G303" s="98"/>
      <c r="H303" s="98"/>
      <c r="I303" s="98"/>
      <c r="J303" s="98"/>
      <c r="K303" s="98"/>
      <c r="L303" s="98"/>
      <c r="M303" s="136"/>
    </row>
    <row r="304" spans="2:13" ht="15" thickBot="1" x14ac:dyDescent="0.35">
      <c r="B304" s="158" t="s">
        <v>1</v>
      </c>
      <c r="C304" s="159"/>
      <c r="D304" s="99"/>
      <c r="E304" s="100"/>
      <c r="F304" s="99"/>
      <c r="G304" s="100"/>
      <c r="H304" s="100"/>
      <c r="I304" s="100"/>
      <c r="J304" s="100"/>
      <c r="K304" s="100"/>
      <c r="L304" s="100"/>
      <c r="M304" s="136"/>
    </row>
    <row r="305" spans="2:25" ht="15" thickBot="1" x14ac:dyDescent="0.35">
      <c r="B305" s="160" t="s">
        <v>2</v>
      </c>
      <c r="C305" s="161"/>
      <c r="D305" s="138"/>
      <c r="E305" s="138"/>
      <c r="F305" s="138"/>
      <c r="G305" s="138"/>
      <c r="H305" s="138"/>
      <c r="I305" s="138"/>
      <c r="J305" s="138"/>
      <c r="K305" s="138"/>
      <c r="L305" s="101"/>
      <c r="M305" s="136"/>
    </row>
    <row r="306" spans="2:25" x14ac:dyDescent="0.3">
      <c r="B306" s="162"/>
      <c r="C306" s="164" t="s">
        <v>3</v>
      </c>
      <c r="D306" s="165"/>
      <c r="E306" s="164" t="s">
        <v>4</v>
      </c>
      <c r="F306" s="165"/>
      <c r="G306" s="166" t="s">
        <v>5</v>
      </c>
      <c r="H306" s="166" t="s">
        <v>6</v>
      </c>
      <c r="I306" s="166" t="s">
        <v>7</v>
      </c>
      <c r="J306" s="166" t="s">
        <v>8</v>
      </c>
      <c r="K306" s="166" t="s">
        <v>9</v>
      </c>
      <c r="L306" s="168" t="s">
        <v>10</v>
      </c>
      <c r="M306" s="136"/>
    </row>
    <row r="307" spans="2:25" ht="15" thickBot="1" x14ac:dyDescent="0.35">
      <c r="B307" s="163"/>
      <c r="C307" s="102" t="s">
        <v>11</v>
      </c>
      <c r="D307" s="102" t="s">
        <v>12</v>
      </c>
      <c r="E307" s="102" t="s">
        <v>13</v>
      </c>
      <c r="F307" s="102" t="s">
        <v>12</v>
      </c>
      <c r="G307" s="167"/>
      <c r="H307" s="167"/>
      <c r="I307" s="167"/>
      <c r="J307" s="167"/>
      <c r="K307" s="167"/>
      <c r="L307" s="169"/>
      <c r="M307" s="136"/>
    </row>
    <row r="308" spans="2:25" ht="14.4" customHeight="1" x14ac:dyDescent="0.3">
      <c r="B308" s="103">
        <v>1</v>
      </c>
      <c r="C308" s="104">
        <v>44905</v>
      </c>
      <c r="D308" s="120">
        <v>0.29236111111111113</v>
      </c>
      <c r="E308" s="104">
        <v>44905</v>
      </c>
      <c r="F308" s="120">
        <v>0.29722222222222222</v>
      </c>
      <c r="G308" s="128">
        <v>7</v>
      </c>
      <c r="H308" s="126" t="s">
        <v>70</v>
      </c>
      <c r="I308" s="133" t="s">
        <v>15</v>
      </c>
      <c r="J308" s="107" t="s">
        <v>69</v>
      </c>
      <c r="K308" s="108">
        <v>19.652000000000001</v>
      </c>
      <c r="L308" s="109">
        <f t="shared" ref="L308:L319" si="12">G308/1440*K308</f>
        <v>9.5530555555555563E-2</v>
      </c>
      <c r="M308" s="136"/>
      <c r="N308" s="141"/>
      <c r="O308" s="141"/>
      <c r="P308" s="141"/>
      <c r="Q308" s="141"/>
      <c r="R308" s="141"/>
      <c r="S308" s="141"/>
      <c r="T308" s="141"/>
      <c r="U308" s="141"/>
      <c r="V308" s="141"/>
      <c r="W308" s="141"/>
      <c r="X308" s="141"/>
      <c r="Y308" s="141"/>
    </row>
    <row r="309" spans="2:25" x14ac:dyDescent="0.3">
      <c r="B309" s="103">
        <v>2</v>
      </c>
      <c r="C309" s="104">
        <v>44906</v>
      </c>
      <c r="D309" s="120">
        <v>0.20486111111111113</v>
      </c>
      <c r="E309" s="104">
        <v>44906</v>
      </c>
      <c r="F309" s="120">
        <v>0.3215277777777778</v>
      </c>
      <c r="G309" s="128">
        <v>168</v>
      </c>
      <c r="H309" s="121" t="s">
        <v>70</v>
      </c>
      <c r="I309" s="133" t="s">
        <v>15</v>
      </c>
      <c r="J309" s="107" t="s">
        <v>71</v>
      </c>
      <c r="K309" s="108">
        <v>163.08099999999999</v>
      </c>
      <c r="L309" s="109">
        <f t="shared" si="12"/>
        <v>19.026116666666667</v>
      </c>
      <c r="M309" s="136"/>
      <c r="N309" s="140"/>
      <c r="O309" s="140"/>
      <c r="P309" s="140"/>
      <c r="Q309" s="140"/>
      <c r="R309" s="140"/>
      <c r="S309" s="140"/>
      <c r="T309" s="140"/>
      <c r="U309" s="140"/>
      <c r="V309" s="140"/>
      <c r="W309" s="140"/>
      <c r="X309" s="140"/>
      <c r="Y309" s="140"/>
    </row>
    <row r="310" spans="2:25" x14ac:dyDescent="0.3">
      <c r="B310" s="103">
        <v>3</v>
      </c>
      <c r="C310" s="104">
        <v>44908</v>
      </c>
      <c r="D310" s="120">
        <v>0.42638888888888887</v>
      </c>
      <c r="E310" s="104">
        <v>44908</v>
      </c>
      <c r="F310" s="120">
        <v>0.51388888888888895</v>
      </c>
      <c r="G310" s="128">
        <v>126</v>
      </c>
      <c r="H310" s="115" t="s">
        <v>72</v>
      </c>
      <c r="I310" s="115" t="s">
        <v>24</v>
      </c>
      <c r="J310" s="107" t="s">
        <v>71</v>
      </c>
      <c r="K310" s="108">
        <v>160.173</v>
      </c>
      <c r="L310" s="109">
        <f t="shared" si="12"/>
        <v>14.0151375</v>
      </c>
      <c r="M310" s="136"/>
      <c r="N310" s="140"/>
      <c r="O310" s="140"/>
      <c r="P310" s="140"/>
      <c r="Q310" s="140"/>
      <c r="R310" s="140"/>
      <c r="S310" s="140"/>
      <c r="T310" s="140"/>
      <c r="U310" s="140"/>
      <c r="V310" s="140"/>
      <c r="W310" s="140"/>
      <c r="X310" s="140"/>
      <c r="Y310" s="140"/>
    </row>
    <row r="311" spans="2:25" x14ac:dyDescent="0.3">
      <c r="B311" s="103">
        <v>4</v>
      </c>
      <c r="C311" s="104">
        <v>44911</v>
      </c>
      <c r="D311" s="120">
        <v>0.69236111111111109</v>
      </c>
      <c r="E311" s="104">
        <v>44911</v>
      </c>
      <c r="F311" s="120">
        <v>0.6958333333333333</v>
      </c>
      <c r="G311" s="128">
        <v>5</v>
      </c>
      <c r="H311" s="121" t="s">
        <v>70</v>
      </c>
      <c r="I311" s="133" t="s">
        <v>15</v>
      </c>
      <c r="J311" s="107" t="s">
        <v>71</v>
      </c>
      <c r="K311" s="108">
        <v>166.214</v>
      </c>
      <c r="L311" s="109">
        <f t="shared" si="12"/>
        <v>0.57713194444444438</v>
      </c>
      <c r="M311" s="136"/>
      <c r="N311" s="142"/>
      <c r="O311" s="142"/>
      <c r="P311" s="142"/>
      <c r="Q311" s="142"/>
      <c r="R311" s="142"/>
      <c r="S311" s="142"/>
      <c r="T311" s="142"/>
      <c r="U311" s="142"/>
      <c r="V311" s="142"/>
      <c r="W311" s="142"/>
      <c r="X311" s="142"/>
      <c r="Y311" s="142"/>
    </row>
    <row r="312" spans="2:25" x14ac:dyDescent="0.3">
      <c r="B312" s="103">
        <v>5</v>
      </c>
      <c r="C312" s="104">
        <v>44912</v>
      </c>
      <c r="D312" s="120">
        <v>4.3750000000000004E-2</v>
      </c>
      <c r="E312" s="104">
        <v>44912</v>
      </c>
      <c r="F312" s="120">
        <v>4.9305555555555554E-2</v>
      </c>
      <c r="G312" s="128">
        <v>8</v>
      </c>
      <c r="H312" s="121" t="s">
        <v>70</v>
      </c>
      <c r="I312" s="133" t="s">
        <v>15</v>
      </c>
      <c r="J312" s="107" t="s">
        <v>69</v>
      </c>
      <c r="K312" s="108">
        <v>19.404</v>
      </c>
      <c r="L312" s="109">
        <f t="shared" si="12"/>
        <v>0.10780000000000001</v>
      </c>
      <c r="M312" s="136"/>
      <c r="N312" s="142"/>
      <c r="O312" s="142"/>
      <c r="P312" s="142"/>
      <c r="Q312" s="142"/>
      <c r="R312" s="142"/>
      <c r="S312" s="142"/>
      <c r="T312" s="142"/>
      <c r="U312" s="142"/>
      <c r="V312" s="142"/>
      <c r="W312" s="142"/>
      <c r="X312" s="142"/>
      <c r="Y312" s="142"/>
    </row>
    <row r="313" spans="2:25" x14ac:dyDescent="0.3">
      <c r="B313" s="103">
        <v>6</v>
      </c>
      <c r="C313" s="104">
        <v>44912</v>
      </c>
      <c r="D313" s="120">
        <v>9.930555555555555E-2</v>
      </c>
      <c r="E313" s="104">
        <v>44912</v>
      </c>
      <c r="F313" s="120">
        <v>0.10208333333333335</v>
      </c>
      <c r="G313" s="128">
        <v>4</v>
      </c>
      <c r="H313" s="121" t="s">
        <v>70</v>
      </c>
      <c r="I313" s="133" t="s">
        <v>15</v>
      </c>
      <c r="J313" s="107" t="s">
        <v>96</v>
      </c>
      <c r="K313" s="108">
        <v>590.06200000000001</v>
      </c>
      <c r="L313" s="109">
        <f t="shared" si="12"/>
        <v>1.6390611111111113</v>
      </c>
      <c r="M313" s="136"/>
      <c r="N313" s="142"/>
      <c r="O313" s="142"/>
      <c r="P313" s="142"/>
      <c r="Q313" s="142"/>
      <c r="R313" s="142"/>
      <c r="S313" s="142"/>
      <c r="T313" s="142"/>
      <c r="U313" s="142"/>
      <c r="V313" s="142"/>
      <c r="W313" s="142"/>
      <c r="X313" s="142"/>
      <c r="Y313" s="142"/>
    </row>
    <row r="314" spans="2:25" x14ac:dyDescent="0.3">
      <c r="B314" s="103">
        <v>7</v>
      </c>
      <c r="C314" s="104">
        <v>44912</v>
      </c>
      <c r="D314" s="120">
        <v>0.12152777777777778</v>
      </c>
      <c r="E314" s="104">
        <v>44912</v>
      </c>
      <c r="F314" s="120">
        <v>0.12569444444444444</v>
      </c>
      <c r="G314" s="128">
        <v>6</v>
      </c>
      <c r="H314" s="121" t="s">
        <v>70</v>
      </c>
      <c r="I314" s="133" t="s">
        <v>15</v>
      </c>
      <c r="J314" s="107" t="s">
        <v>71</v>
      </c>
      <c r="K314" s="108">
        <v>162.67500000000001</v>
      </c>
      <c r="L314" s="109">
        <f t="shared" si="12"/>
        <v>0.67781250000000004</v>
      </c>
      <c r="M314" s="136"/>
      <c r="N314" s="140"/>
      <c r="O314" s="140"/>
      <c r="P314" s="140"/>
      <c r="Q314" s="140"/>
      <c r="R314" s="140"/>
      <c r="S314" s="140"/>
      <c r="T314" s="140"/>
      <c r="U314" s="140"/>
      <c r="V314" s="140"/>
      <c r="W314" s="140"/>
      <c r="X314" s="140"/>
      <c r="Y314" s="140"/>
    </row>
    <row r="315" spans="2:25" x14ac:dyDescent="0.3">
      <c r="B315" s="103">
        <v>8</v>
      </c>
      <c r="C315" s="104">
        <v>44912</v>
      </c>
      <c r="D315" s="120">
        <v>0.12152777777777778</v>
      </c>
      <c r="E315" s="104">
        <v>44912</v>
      </c>
      <c r="F315" s="120">
        <v>0.12638888888888888</v>
      </c>
      <c r="G315" s="128">
        <v>7</v>
      </c>
      <c r="H315" s="121" t="s">
        <v>70</v>
      </c>
      <c r="I315" s="133" t="s">
        <v>15</v>
      </c>
      <c r="J315" s="107" t="s">
        <v>91</v>
      </c>
      <c r="K315" s="108">
        <v>487.68299999999999</v>
      </c>
      <c r="L315" s="109">
        <f t="shared" si="12"/>
        <v>2.3706812500000001</v>
      </c>
      <c r="M315" s="136"/>
      <c r="N315" s="140"/>
      <c r="O315" s="140"/>
      <c r="P315" s="140"/>
      <c r="Q315" s="140"/>
      <c r="R315" s="140"/>
      <c r="S315" s="140"/>
      <c r="T315" s="140"/>
      <c r="U315" s="140"/>
      <c r="V315" s="140"/>
      <c r="W315" s="140"/>
      <c r="X315" s="140"/>
      <c r="Y315" s="140"/>
    </row>
    <row r="316" spans="2:25" x14ac:dyDescent="0.3">
      <c r="B316" s="103">
        <v>9</v>
      </c>
      <c r="C316" s="104">
        <v>44912</v>
      </c>
      <c r="D316" s="120">
        <v>0.12152777777777778</v>
      </c>
      <c r="E316" s="104">
        <v>44912</v>
      </c>
      <c r="F316" s="120">
        <v>0.14444444444444446</v>
      </c>
      <c r="G316" s="128">
        <v>33</v>
      </c>
      <c r="H316" s="121" t="s">
        <v>70</v>
      </c>
      <c r="I316" s="133" t="s">
        <v>15</v>
      </c>
      <c r="J316" s="107" t="s">
        <v>90</v>
      </c>
      <c r="K316" s="108">
        <v>210.13200000000001</v>
      </c>
      <c r="L316" s="109">
        <f t="shared" si="12"/>
        <v>4.8155250000000001</v>
      </c>
      <c r="M316" s="136"/>
      <c r="N316" s="140"/>
      <c r="O316" s="140"/>
      <c r="P316" s="140"/>
      <c r="Q316" s="140"/>
      <c r="R316" s="140"/>
      <c r="S316" s="140"/>
      <c r="T316" s="140"/>
      <c r="U316" s="140"/>
      <c r="V316" s="140"/>
      <c r="W316" s="140"/>
      <c r="X316" s="140"/>
      <c r="Y316" s="140"/>
    </row>
    <row r="317" spans="2:25" x14ac:dyDescent="0.3">
      <c r="B317" s="103">
        <v>10</v>
      </c>
      <c r="C317" s="104">
        <v>44912</v>
      </c>
      <c r="D317" s="120">
        <v>0.12152777777777778</v>
      </c>
      <c r="E317" s="104">
        <v>44912</v>
      </c>
      <c r="F317" s="120">
        <v>0.14583333333333334</v>
      </c>
      <c r="G317" s="128">
        <v>35</v>
      </c>
      <c r="H317" s="121" t="s">
        <v>70</v>
      </c>
      <c r="I317" s="133" t="s">
        <v>15</v>
      </c>
      <c r="J317" s="107" t="s">
        <v>84</v>
      </c>
      <c r="K317" s="108">
        <v>113.768</v>
      </c>
      <c r="L317" s="109">
        <f t="shared" si="12"/>
        <v>2.7651944444444445</v>
      </c>
      <c r="M317" s="136"/>
      <c r="N317" s="140"/>
      <c r="O317" s="140"/>
      <c r="P317" s="140"/>
      <c r="Q317" s="140"/>
      <c r="R317" s="140"/>
      <c r="S317" s="140"/>
      <c r="T317" s="140"/>
      <c r="U317" s="140"/>
      <c r="V317" s="140"/>
      <c r="W317" s="140"/>
      <c r="X317" s="140"/>
      <c r="Y317" s="140"/>
    </row>
    <row r="318" spans="2:25" x14ac:dyDescent="0.3">
      <c r="B318" s="103">
        <v>11</v>
      </c>
      <c r="C318" s="104">
        <v>44916</v>
      </c>
      <c r="D318" s="120">
        <v>0.41875000000000001</v>
      </c>
      <c r="E318" s="104">
        <v>44916</v>
      </c>
      <c r="F318" s="120">
        <v>0.58333333333333337</v>
      </c>
      <c r="G318" s="128">
        <v>237</v>
      </c>
      <c r="H318" s="115" t="s">
        <v>72</v>
      </c>
      <c r="I318" s="115" t="s">
        <v>24</v>
      </c>
      <c r="J318" s="107" t="s">
        <v>71</v>
      </c>
      <c r="K318" s="108">
        <v>159.33199999999999</v>
      </c>
      <c r="L318" s="109">
        <f t="shared" si="12"/>
        <v>26.223391666666664</v>
      </c>
      <c r="M318" s="136"/>
      <c r="N318" s="140"/>
      <c r="O318" s="140"/>
      <c r="P318" s="140"/>
      <c r="Q318" s="140"/>
      <c r="R318" s="140"/>
      <c r="S318" s="140"/>
      <c r="T318" s="140"/>
      <c r="U318" s="140"/>
      <c r="V318" s="140"/>
      <c r="W318" s="140"/>
      <c r="X318" s="140"/>
      <c r="Y318" s="140"/>
    </row>
    <row r="319" spans="2:25" ht="15" thickBot="1" x14ac:dyDescent="0.35">
      <c r="B319" s="103">
        <v>12</v>
      </c>
      <c r="C319" s="104">
        <v>44916</v>
      </c>
      <c r="D319" s="120">
        <v>0.58333333333333337</v>
      </c>
      <c r="E319" s="104">
        <v>44916</v>
      </c>
      <c r="F319" s="120">
        <v>0.7583333333333333</v>
      </c>
      <c r="G319" s="128">
        <v>252</v>
      </c>
      <c r="H319" s="117" t="s">
        <v>70</v>
      </c>
      <c r="I319" s="116" t="s">
        <v>24</v>
      </c>
      <c r="J319" s="107" t="s">
        <v>71</v>
      </c>
      <c r="K319" s="108">
        <v>159.33199999999999</v>
      </c>
      <c r="L319" s="109">
        <f t="shared" si="12"/>
        <v>27.883099999999999</v>
      </c>
      <c r="M319" s="136"/>
      <c r="N319" s="140"/>
      <c r="O319" s="140"/>
      <c r="P319" s="140"/>
      <c r="Q319" s="140"/>
      <c r="R319" s="140"/>
      <c r="S319" s="140"/>
      <c r="T319" s="140"/>
      <c r="U319" s="140"/>
      <c r="V319" s="140"/>
      <c r="W319" s="140"/>
      <c r="X319" s="140"/>
      <c r="Y319" s="140"/>
    </row>
    <row r="320" spans="2:25" x14ac:dyDescent="0.3">
      <c r="B320" s="111" t="s">
        <v>17</v>
      </c>
      <c r="C320" s="112"/>
      <c r="D320" s="112"/>
      <c r="E320" s="112"/>
      <c r="F320" s="112"/>
      <c r="G320" s="118">
        <f>SUM(G308:G319)</f>
        <v>888</v>
      </c>
      <c r="H320" s="145" t="s">
        <v>18</v>
      </c>
      <c r="I320" s="146"/>
      <c r="J320" s="146"/>
      <c r="K320" s="146"/>
      <c r="L320" s="113">
        <f>SUM(L308:L319)</f>
        <v>100.1964826388889</v>
      </c>
      <c r="M320" s="136"/>
      <c r="N320" s="140"/>
      <c r="O320" s="140"/>
      <c r="P320" s="140"/>
      <c r="Q320" s="140"/>
      <c r="R320" s="140"/>
      <c r="S320" s="140"/>
      <c r="T320" s="140"/>
      <c r="U320" s="140"/>
      <c r="V320" s="140"/>
      <c r="W320" s="140"/>
      <c r="X320" s="140"/>
      <c r="Y320" s="140"/>
    </row>
    <row r="321" spans="2:25" ht="15" thickBot="1" x14ac:dyDescent="0.35">
      <c r="B321" s="147" t="s">
        <v>19</v>
      </c>
      <c r="C321" s="148"/>
      <c r="D321" s="148"/>
      <c r="E321" s="148"/>
      <c r="F321" s="149"/>
      <c r="G321" s="119">
        <f>G320+G298</f>
        <v>26719</v>
      </c>
      <c r="H321" s="150" t="s">
        <v>20</v>
      </c>
      <c r="I321" s="151"/>
      <c r="J321" s="151"/>
      <c r="K321" s="151"/>
      <c r="L321" s="114">
        <f>L320+L298</f>
        <v>2236.6251645833331</v>
      </c>
      <c r="M321" s="136"/>
      <c r="N321" s="140"/>
      <c r="O321" s="140"/>
      <c r="P321" s="140"/>
      <c r="Q321" s="140"/>
      <c r="R321" s="140"/>
      <c r="S321" s="140"/>
      <c r="T321" s="140"/>
      <c r="U321" s="140"/>
      <c r="V321" s="140"/>
      <c r="W321" s="140"/>
      <c r="X321" s="140"/>
      <c r="Y321" s="140"/>
    </row>
    <row r="322" spans="2:25" x14ac:dyDescent="0.3">
      <c r="M322" s="136"/>
    </row>
    <row r="323" spans="2:25" x14ac:dyDescent="0.3">
      <c r="M323" s="136"/>
    </row>
  </sheetData>
  <mergeCells count="180">
    <mergeCell ref="H320:K320"/>
    <mergeCell ref="B321:F321"/>
    <mergeCell ref="H321:K321"/>
    <mergeCell ref="B301:L302"/>
    <mergeCell ref="B304:C304"/>
    <mergeCell ref="B305:C305"/>
    <mergeCell ref="B306:B307"/>
    <mergeCell ref="C306:D306"/>
    <mergeCell ref="E306:F306"/>
    <mergeCell ref="G306:G307"/>
    <mergeCell ref="H306:H307"/>
    <mergeCell ref="I306:I307"/>
    <mergeCell ref="J306:J307"/>
    <mergeCell ref="K306:K307"/>
    <mergeCell ref="L306:L307"/>
    <mergeCell ref="H297:K297"/>
    <mergeCell ref="B298:F298"/>
    <mergeCell ref="H298:K298"/>
    <mergeCell ref="B280:L281"/>
    <mergeCell ref="B283:C283"/>
    <mergeCell ref="B284:C284"/>
    <mergeCell ref="B285:B286"/>
    <mergeCell ref="C285:D285"/>
    <mergeCell ref="E285:F285"/>
    <mergeCell ref="G285:G286"/>
    <mergeCell ref="H285:H286"/>
    <mergeCell ref="I285:I286"/>
    <mergeCell ref="J285:J286"/>
    <mergeCell ref="K285:K286"/>
    <mergeCell ref="L285:L286"/>
    <mergeCell ref="H277:K277"/>
    <mergeCell ref="B278:F278"/>
    <mergeCell ref="H278:K278"/>
    <mergeCell ref="B255:L256"/>
    <mergeCell ref="B258:C258"/>
    <mergeCell ref="B259:C259"/>
    <mergeCell ref="B260:B261"/>
    <mergeCell ref="C260:D260"/>
    <mergeCell ref="E260:F260"/>
    <mergeCell ref="G260:G261"/>
    <mergeCell ref="H260:H261"/>
    <mergeCell ref="I260:I261"/>
    <mergeCell ref="J260:J261"/>
    <mergeCell ref="K260:K261"/>
    <mergeCell ref="L260:L261"/>
    <mergeCell ref="H252:K252"/>
    <mergeCell ref="B253:F253"/>
    <mergeCell ref="H253:K253"/>
    <mergeCell ref="B208:L209"/>
    <mergeCell ref="B211:C211"/>
    <mergeCell ref="B212:C212"/>
    <mergeCell ref="B213:B214"/>
    <mergeCell ref="C213:D213"/>
    <mergeCell ref="E213:F213"/>
    <mergeCell ref="G213:G214"/>
    <mergeCell ref="H213:H214"/>
    <mergeCell ref="I213:I214"/>
    <mergeCell ref="J213:J214"/>
    <mergeCell ref="K213:K214"/>
    <mergeCell ref="L213:L214"/>
    <mergeCell ref="H178:K178"/>
    <mergeCell ref="B179:F179"/>
    <mergeCell ref="H179:K179"/>
    <mergeCell ref="B151:L152"/>
    <mergeCell ref="B154:C154"/>
    <mergeCell ref="B155:C155"/>
    <mergeCell ref="B156:B157"/>
    <mergeCell ref="C156:D156"/>
    <mergeCell ref="E156:F156"/>
    <mergeCell ref="G156:G157"/>
    <mergeCell ref="H156:H157"/>
    <mergeCell ref="I156:I157"/>
    <mergeCell ref="J156:J157"/>
    <mergeCell ref="K156:K157"/>
    <mergeCell ref="L156:L157"/>
    <mergeCell ref="H19:K19"/>
    <mergeCell ref="B20:F20"/>
    <mergeCell ref="H20:K20"/>
    <mergeCell ref="B2:L3"/>
    <mergeCell ref="B5:C5"/>
    <mergeCell ref="B6:C6"/>
    <mergeCell ref="B7:B8"/>
    <mergeCell ref="C7:D7"/>
    <mergeCell ref="E7:F7"/>
    <mergeCell ref="G7:G8"/>
    <mergeCell ref="H7:H8"/>
    <mergeCell ref="I7:I8"/>
    <mergeCell ref="J7:J8"/>
    <mergeCell ref="K7:K8"/>
    <mergeCell ref="L7:L8"/>
    <mergeCell ref="H42:K42"/>
    <mergeCell ref="B43:F43"/>
    <mergeCell ref="H43:K43"/>
    <mergeCell ref="B23:L24"/>
    <mergeCell ref="B26:C26"/>
    <mergeCell ref="B27:C27"/>
    <mergeCell ref="B28:B29"/>
    <mergeCell ref="C28:D28"/>
    <mergeCell ref="E28:F28"/>
    <mergeCell ref="G28:G29"/>
    <mergeCell ref="H28:H29"/>
    <mergeCell ref="I28:I29"/>
    <mergeCell ref="J28:J29"/>
    <mergeCell ref="K28:K29"/>
    <mergeCell ref="L28:L29"/>
    <mergeCell ref="H73:K73"/>
    <mergeCell ref="B74:F74"/>
    <mergeCell ref="H74:K74"/>
    <mergeCell ref="B46:L47"/>
    <mergeCell ref="B49:C49"/>
    <mergeCell ref="B50:C50"/>
    <mergeCell ref="B51:B52"/>
    <mergeCell ref="C51:D51"/>
    <mergeCell ref="E51:F51"/>
    <mergeCell ref="G51:G52"/>
    <mergeCell ref="H51:H52"/>
    <mergeCell ref="I51:I52"/>
    <mergeCell ref="J51:J52"/>
    <mergeCell ref="K51:K52"/>
    <mergeCell ref="L51:L52"/>
    <mergeCell ref="H91:K91"/>
    <mergeCell ref="B92:F92"/>
    <mergeCell ref="H92:K92"/>
    <mergeCell ref="B77:L78"/>
    <mergeCell ref="B80:C80"/>
    <mergeCell ref="B81:C81"/>
    <mergeCell ref="B82:B83"/>
    <mergeCell ref="C82:D82"/>
    <mergeCell ref="E82:F82"/>
    <mergeCell ref="G82:G83"/>
    <mergeCell ref="H82:H83"/>
    <mergeCell ref="I82:I83"/>
    <mergeCell ref="J82:J83"/>
    <mergeCell ref="K82:K83"/>
    <mergeCell ref="L82:L83"/>
    <mergeCell ref="B97:C97"/>
    <mergeCell ref="B98:C98"/>
    <mergeCell ref="B94:L95"/>
    <mergeCell ref="B115:F115"/>
    <mergeCell ref="H115:K115"/>
    <mergeCell ref="H114:K114"/>
    <mergeCell ref="B99:B100"/>
    <mergeCell ref="C99:D99"/>
    <mergeCell ref="E99:F99"/>
    <mergeCell ref="G99:G100"/>
    <mergeCell ref="H99:H100"/>
    <mergeCell ref="I99:I100"/>
    <mergeCell ref="J99:J100"/>
    <mergeCell ref="K99:K100"/>
    <mergeCell ref="L99:L100"/>
    <mergeCell ref="H147:K147"/>
    <mergeCell ref="B148:F148"/>
    <mergeCell ref="H148:K148"/>
    <mergeCell ref="G123:G124"/>
    <mergeCell ref="H123:H124"/>
    <mergeCell ref="I123:I124"/>
    <mergeCell ref="J123:J124"/>
    <mergeCell ref="B118:L119"/>
    <mergeCell ref="B121:C121"/>
    <mergeCell ref="B122:C122"/>
    <mergeCell ref="B123:B124"/>
    <mergeCell ref="C123:D123"/>
    <mergeCell ref="E123:F123"/>
    <mergeCell ref="K123:K124"/>
    <mergeCell ref="L123:L124"/>
    <mergeCell ref="H205:K205"/>
    <mergeCell ref="B206:F206"/>
    <mergeCell ref="H206:K206"/>
    <mergeCell ref="B182:L183"/>
    <mergeCell ref="B185:C185"/>
    <mergeCell ref="B186:C186"/>
    <mergeCell ref="B187:B188"/>
    <mergeCell ref="C187:D187"/>
    <mergeCell ref="E187:F187"/>
    <mergeCell ref="G187:G188"/>
    <mergeCell ref="H187:H188"/>
    <mergeCell ref="I187:I188"/>
    <mergeCell ref="J187:J188"/>
    <mergeCell ref="K187:K188"/>
    <mergeCell ref="L187:L18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9"/>
  <sheetViews>
    <sheetView workbookViewId="0">
      <selection activeCell="C29" sqref="C29"/>
    </sheetView>
  </sheetViews>
  <sheetFormatPr defaultColWidth="9.109375" defaultRowHeight="14.4" x14ac:dyDescent="0.3"/>
  <cols>
    <col min="1" max="1" width="9.109375" style="1"/>
    <col min="2" max="5" width="15.6640625" style="1" customWidth="1"/>
    <col min="6" max="16384" width="9.109375" style="1"/>
  </cols>
  <sheetData>
    <row r="2" spans="1:11" ht="15" thickBot="1" x14ac:dyDescent="0.35">
      <c r="A2" s="2"/>
      <c r="B2" s="2"/>
      <c r="C2" s="2"/>
      <c r="D2" s="2"/>
      <c r="E2" s="2"/>
    </row>
    <row r="3" spans="1:11" ht="16.2" thickBot="1" x14ac:dyDescent="0.35">
      <c r="A3" s="2"/>
      <c r="B3" s="9" t="s">
        <v>34</v>
      </c>
      <c r="C3" s="8"/>
      <c r="D3" s="177"/>
      <c r="E3" s="177"/>
    </row>
    <row r="4" spans="1:11" ht="16.2" thickBot="1" x14ac:dyDescent="0.35">
      <c r="A4" s="2"/>
      <c r="B4" s="178" t="s">
        <v>33</v>
      </c>
      <c r="C4" s="179"/>
      <c r="D4" s="177"/>
      <c r="E4" s="177"/>
    </row>
    <row r="5" spans="1:11" ht="15.6" x14ac:dyDescent="0.3">
      <c r="A5" s="2"/>
      <c r="B5" s="7" t="s">
        <v>32</v>
      </c>
      <c r="C5" s="6" t="s">
        <v>31</v>
      </c>
      <c r="D5" s="177"/>
      <c r="E5" s="177"/>
    </row>
    <row r="6" spans="1:11" ht="16.2" thickBot="1" x14ac:dyDescent="0.35">
      <c r="A6" s="2"/>
      <c r="B6" s="4" t="s">
        <v>30</v>
      </c>
      <c r="C6" s="5" t="s">
        <v>29</v>
      </c>
      <c r="D6" s="177"/>
      <c r="E6" s="177"/>
    </row>
    <row r="7" spans="1:11" ht="16.2" thickBot="1" x14ac:dyDescent="0.35">
      <c r="A7" s="2"/>
      <c r="B7" s="4" t="s">
        <v>28</v>
      </c>
      <c r="C7" s="144">
        <v>2837886.2734675002</v>
      </c>
      <c r="D7" s="177"/>
      <c r="E7" s="177"/>
    </row>
    <row r="8" spans="1:11" ht="16.2" thickBot="1" x14ac:dyDescent="0.35">
      <c r="A8" s="2"/>
      <c r="B8" s="3" t="s">
        <v>27</v>
      </c>
      <c r="C8" s="143">
        <f>'Tabela P1'!L321*8760/C7</f>
        <v>6.9040245287244337</v>
      </c>
      <c r="D8" s="177"/>
      <c r="E8" s="177"/>
    </row>
    <row r="9" spans="1:1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</sheetData>
  <mergeCells count="7">
    <mergeCell ref="D8:E8"/>
    <mergeCell ref="D3:E3"/>
    <mergeCell ref="B4:C4"/>
    <mergeCell ref="D4:E4"/>
    <mergeCell ref="D5:E5"/>
    <mergeCell ref="D6:E6"/>
    <mergeCell ref="D7:E7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P12"/>
  <sheetViews>
    <sheetView tabSelected="1" topLeftCell="B1" zoomScale="81" zoomScaleNormal="90" workbookViewId="0">
      <selection activeCell="M17" sqref="M17"/>
    </sheetView>
  </sheetViews>
  <sheetFormatPr defaultColWidth="9.109375" defaultRowHeight="14.4" x14ac:dyDescent="0.3"/>
  <cols>
    <col min="1" max="1" width="9.109375" style="1"/>
    <col min="2" max="16" width="15.6640625" style="1" customWidth="1"/>
    <col min="17" max="16384" width="9.109375" style="1"/>
  </cols>
  <sheetData>
    <row r="1" spans="2:16" ht="15" thickBot="1" x14ac:dyDescent="0.35"/>
    <row r="2" spans="2:16" ht="15" thickBot="1" x14ac:dyDescent="0.35">
      <c r="B2" s="186" t="s">
        <v>55</v>
      </c>
      <c r="C2" s="187"/>
      <c r="D2" s="188"/>
      <c r="E2" s="16" t="s">
        <v>0</v>
      </c>
      <c r="F2" s="16" t="s">
        <v>22</v>
      </c>
      <c r="G2" s="16" t="s">
        <v>25</v>
      </c>
      <c r="H2" s="16" t="s">
        <v>26</v>
      </c>
      <c r="I2" s="16" t="s">
        <v>54</v>
      </c>
      <c r="J2" s="16" t="s">
        <v>53</v>
      </c>
      <c r="K2" s="16" t="s">
        <v>52</v>
      </c>
      <c r="L2" s="16" t="s">
        <v>51</v>
      </c>
      <c r="M2" s="16" t="s">
        <v>50</v>
      </c>
      <c r="N2" s="16" t="s">
        <v>49</v>
      </c>
      <c r="O2" s="16" t="s">
        <v>48</v>
      </c>
      <c r="P2" s="16" t="s">
        <v>47</v>
      </c>
    </row>
    <row r="3" spans="2:16" s="14" customFormat="1" ht="30" customHeight="1" thickBot="1" x14ac:dyDescent="0.35">
      <c r="B3" s="189" t="s">
        <v>46</v>
      </c>
      <c r="C3" s="190"/>
      <c r="D3" s="191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</row>
    <row r="4" spans="2:16" ht="15" customHeight="1" x14ac:dyDescent="0.3">
      <c r="B4" s="192" t="s">
        <v>45</v>
      </c>
      <c r="C4" s="193"/>
      <c r="D4" s="194"/>
      <c r="E4" s="13" t="s">
        <v>44</v>
      </c>
      <c r="F4" s="13" t="s">
        <v>44</v>
      </c>
      <c r="G4" s="13" t="s">
        <v>44</v>
      </c>
      <c r="H4" s="13" t="s">
        <v>44</v>
      </c>
      <c r="I4" s="13" t="s">
        <v>44</v>
      </c>
      <c r="J4" s="13" t="s">
        <v>44</v>
      </c>
      <c r="K4" s="13" t="s">
        <v>44</v>
      </c>
      <c r="L4" s="13" t="s">
        <v>44</v>
      </c>
      <c r="M4" s="13" t="s">
        <v>44</v>
      </c>
      <c r="N4" s="13" t="s">
        <v>44</v>
      </c>
      <c r="O4" s="13" t="s">
        <v>44</v>
      </c>
      <c r="P4" s="13" t="s">
        <v>44</v>
      </c>
    </row>
    <row r="5" spans="2:16" ht="39.6" x14ac:dyDescent="0.3">
      <c r="B5" s="195" t="s">
        <v>43</v>
      </c>
      <c r="C5" s="196"/>
      <c r="D5" s="197"/>
      <c r="E5" s="12" t="s">
        <v>42</v>
      </c>
      <c r="F5" s="12" t="s">
        <v>42</v>
      </c>
      <c r="G5" s="12" t="s">
        <v>42</v>
      </c>
      <c r="H5" s="12" t="s">
        <v>42</v>
      </c>
      <c r="I5" s="12" t="s">
        <v>42</v>
      </c>
      <c r="J5" s="12" t="s">
        <v>42</v>
      </c>
      <c r="K5" s="12" t="s">
        <v>42</v>
      </c>
      <c r="L5" s="12" t="s">
        <v>42</v>
      </c>
      <c r="M5" s="12" t="s">
        <v>42</v>
      </c>
      <c r="N5" s="12" t="s">
        <v>42</v>
      </c>
      <c r="O5" s="12" t="s">
        <v>42</v>
      </c>
      <c r="P5" s="12" t="s">
        <v>42</v>
      </c>
    </row>
    <row r="6" spans="2:16" ht="52.8" x14ac:dyDescent="0.3">
      <c r="B6" s="195"/>
      <c r="C6" s="196"/>
      <c r="D6" s="197"/>
      <c r="E6" s="12" t="s">
        <v>41</v>
      </c>
      <c r="F6" s="12" t="s">
        <v>41</v>
      </c>
      <c r="G6" s="12" t="s">
        <v>41</v>
      </c>
      <c r="H6" s="12" t="s">
        <v>41</v>
      </c>
      <c r="I6" s="12" t="s">
        <v>41</v>
      </c>
      <c r="J6" s="12" t="s">
        <v>41</v>
      </c>
      <c r="K6" s="12" t="s">
        <v>41</v>
      </c>
      <c r="L6" s="12" t="s">
        <v>41</v>
      </c>
      <c r="M6" s="12" t="s">
        <v>41</v>
      </c>
      <c r="N6" s="12" t="s">
        <v>41</v>
      </c>
      <c r="O6" s="12" t="s">
        <v>41</v>
      </c>
      <c r="P6" s="12" t="s">
        <v>41</v>
      </c>
    </row>
    <row r="7" spans="2:16" x14ac:dyDescent="0.3">
      <c r="B7" s="180" t="s">
        <v>40</v>
      </c>
      <c r="C7" s="181"/>
      <c r="D7" s="182"/>
      <c r="E7" s="11">
        <v>10</v>
      </c>
      <c r="F7" s="11">
        <v>12</v>
      </c>
      <c r="G7" s="11">
        <v>20</v>
      </c>
      <c r="H7" s="11">
        <v>7</v>
      </c>
      <c r="I7" s="11">
        <v>13</v>
      </c>
      <c r="J7" s="11">
        <v>22</v>
      </c>
      <c r="K7" s="11">
        <v>20</v>
      </c>
      <c r="L7" s="11">
        <v>16</v>
      </c>
      <c r="M7" s="11">
        <v>37</v>
      </c>
      <c r="N7" s="11">
        <v>15</v>
      </c>
      <c r="O7" s="11">
        <v>10</v>
      </c>
      <c r="P7" s="11">
        <v>12</v>
      </c>
    </row>
    <row r="8" spans="2:16" x14ac:dyDescent="0.3">
      <c r="B8" s="180" t="s">
        <v>39</v>
      </c>
      <c r="C8" s="181"/>
      <c r="D8" s="182"/>
      <c r="E8" s="11">
        <v>10</v>
      </c>
      <c r="F8" s="11">
        <v>12</v>
      </c>
      <c r="G8" s="11">
        <v>20</v>
      </c>
      <c r="H8" s="11">
        <v>7</v>
      </c>
      <c r="I8" s="11">
        <v>13</v>
      </c>
      <c r="J8" s="11">
        <v>22</v>
      </c>
      <c r="K8" s="11">
        <v>20</v>
      </c>
      <c r="L8" s="11">
        <v>16</v>
      </c>
      <c r="M8" s="11">
        <v>36</v>
      </c>
      <c r="N8" s="11">
        <v>15</v>
      </c>
      <c r="O8" s="11">
        <v>10</v>
      </c>
      <c r="P8" s="11">
        <v>12</v>
      </c>
    </row>
    <row r="9" spans="2:16" x14ac:dyDescent="0.3">
      <c r="B9" s="180" t="s">
        <v>38</v>
      </c>
      <c r="C9" s="181"/>
      <c r="D9" s="182"/>
      <c r="E9" s="11">
        <v>100</v>
      </c>
      <c r="F9" s="11">
        <v>100</v>
      </c>
      <c r="G9" s="11">
        <v>100</v>
      </c>
      <c r="H9" s="11">
        <v>100</v>
      </c>
      <c r="I9" s="11">
        <v>100</v>
      </c>
      <c r="J9" s="11">
        <v>100</v>
      </c>
      <c r="K9" s="11">
        <v>100</v>
      </c>
      <c r="L9" s="11">
        <v>100</v>
      </c>
      <c r="M9" s="11">
        <v>97.3</v>
      </c>
      <c r="N9" s="11">
        <v>100</v>
      </c>
      <c r="O9" s="11">
        <v>100</v>
      </c>
      <c r="P9" s="11">
        <v>100</v>
      </c>
    </row>
    <row r="10" spans="2:16" x14ac:dyDescent="0.3">
      <c r="B10" s="180" t="s">
        <v>37</v>
      </c>
      <c r="C10" s="181"/>
      <c r="D10" s="182"/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</row>
    <row r="11" spans="2:16" x14ac:dyDescent="0.3">
      <c r="B11" s="180" t="s">
        <v>36</v>
      </c>
      <c r="C11" s="181"/>
      <c r="D11" s="182"/>
      <c r="E11" s="11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1</v>
      </c>
      <c r="N11" s="11">
        <v>0</v>
      </c>
      <c r="O11" s="11">
        <v>0</v>
      </c>
      <c r="P11" s="11">
        <v>0</v>
      </c>
    </row>
    <row r="12" spans="2:16" ht="15" thickBot="1" x14ac:dyDescent="0.35">
      <c r="B12" s="183" t="s">
        <v>35</v>
      </c>
      <c r="C12" s="184"/>
      <c r="D12" s="185"/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2.7</v>
      </c>
      <c r="N12" s="10">
        <v>0</v>
      </c>
      <c r="O12" s="10">
        <v>0</v>
      </c>
      <c r="P12" s="10">
        <v>0</v>
      </c>
    </row>
  </sheetData>
  <mergeCells count="10">
    <mergeCell ref="B9:D9"/>
    <mergeCell ref="B10:D10"/>
    <mergeCell ref="B11:D11"/>
    <mergeCell ref="B12:D12"/>
    <mergeCell ref="B2:D2"/>
    <mergeCell ref="B3:D3"/>
    <mergeCell ref="B4:D4"/>
    <mergeCell ref="B5:D6"/>
    <mergeCell ref="B7:D7"/>
    <mergeCell ref="B8:D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AFFFF3F5-1A00-4E61-8F47-BE249C8EC6F1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Tabela P1</vt:lpstr>
      <vt:lpstr>Tabela P2</vt:lpstr>
      <vt:lpstr>Tabela P3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Dejan Dedovic</dc:creator>
  <cp:lastModifiedBy>Enis Cindrak</cp:lastModifiedBy>
  <dcterms:created xsi:type="dcterms:W3CDTF">2021-01-11T14:43:06Z</dcterms:created>
  <dcterms:modified xsi:type="dcterms:W3CDTF">2023-01-26T08:04:26Z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3f7aa44c-e3f8-4c83-a389-dc2c17813ccb</vt:lpwstr>
  </property>
  <property fmtid="{D5CDD505-2E9C-101B-9397-08002B2CF9AE}" pid="3" name="bjDocumentLabelXML">
    <vt:lpwstr>&lt;?xml version="1.0" encoding="us-ascii"?&gt;&lt;sisl xmlns:xsd="http://www.w3.org/2001/XMLSchema" xmlns:xsi="http://www.w3.org/2001/XMLSchema-instance" sislVersion="0" policy="ca5afa3e-efa0-4823-90be-f50150808054" origin="userSelected" xmlns="http://www.boldonj</vt:lpwstr>
  </property>
  <property fmtid="{D5CDD505-2E9C-101B-9397-08002B2CF9AE}" pid="4" name="bjDocumentLabelXML-0">
    <vt:lpwstr>ames.com/2008/01/sie/internal/label"&gt;&lt;element uid="id_classification_nonbusiness" value="" /&gt;&lt;/sisl&gt;</vt:lpwstr>
  </property>
  <property fmtid="{D5CDD505-2E9C-101B-9397-08002B2CF9AE}" pid="5" name="bjSaver">
    <vt:lpwstr>PyzIN2rn+MfarEIcX0dz3Q7L9Voo/Cbw</vt:lpwstr>
  </property>
  <property fmtid="{D5CDD505-2E9C-101B-9397-08002B2CF9AE}" pid="6" name="bjClsUserRVM">
    <vt:lpwstr>[]</vt:lpwstr>
  </property>
  <property fmtid="{D5CDD505-2E9C-101B-9397-08002B2CF9AE}" pid="7" name="bjDocumentSecurityLabel">
    <vt:lpwstr>JAVNO</vt:lpwstr>
  </property>
</Properties>
</file>