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C:\Users\enis.cindrak\Desktop\Dopisi\Izvještaj o kvalitetu\2023\12. Decembar\"/>
    </mc:Choice>
  </mc:AlternateContent>
  <xr:revisionPtr revIDLastSave="0" documentId="8_{345B3167-AB25-4E69-8D89-A57131FE63FA}" xr6:coauthVersionLast="36" xr6:coauthVersionMax="36" xr10:uidLastSave="{00000000-0000-0000-0000-000000000000}"/>
  <bookViews>
    <workbookView xWindow="-120" yWindow="-120" windowWidth="20736" windowHeight="11160" tabRatio="834" activeTab="1" xr2:uid="{00000000-000D-0000-FFFF-FFFF00000000}"/>
  </bookViews>
  <sheets>
    <sheet name="Tabela P1" sheetId="1" r:id="rId1"/>
    <sheet name="Tabela P2" sheetId="3" r:id="rId2"/>
    <sheet name="Tabela P3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0" i="1" l="1"/>
  <c r="L249" i="1"/>
  <c r="L248" i="1"/>
  <c r="L250" i="1" s="1"/>
  <c r="L247" i="1"/>
  <c r="L246" i="1"/>
  <c r="L245" i="1"/>
  <c r="L244" i="1"/>
  <c r="L243" i="1"/>
  <c r="G232" i="1" l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32" i="1" s="1"/>
  <c r="O11" i="4" l="1"/>
  <c r="P11" i="4"/>
  <c r="F11" i="4"/>
  <c r="G11" i="4"/>
  <c r="H11" i="4"/>
  <c r="I11" i="4"/>
  <c r="J11" i="4"/>
  <c r="K11" i="4"/>
  <c r="L11" i="4"/>
  <c r="M11" i="4"/>
  <c r="N11" i="4"/>
  <c r="E11" i="4"/>
  <c r="L158" i="1" l="1"/>
  <c r="O9" i="4" l="1"/>
  <c r="P9" i="4"/>
  <c r="O12" i="4"/>
  <c r="P12" i="4"/>
  <c r="E12" i="4"/>
  <c r="F12" i="4"/>
  <c r="G12" i="4"/>
  <c r="H12" i="4"/>
  <c r="I12" i="4"/>
  <c r="J12" i="4"/>
  <c r="K12" i="4"/>
  <c r="L12" i="4"/>
  <c r="M12" i="4"/>
  <c r="N12" i="4"/>
  <c r="E9" i="4"/>
  <c r="F9" i="4"/>
  <c r="G9" i="4"/>
  <c r="H9" i="4"/>
  <c r="I9" i="4"/>
  <c r="J9" i="4"/>
  <c r="K9" i="4"/>
  <c r="L9" i="4"/>
  <c r="M9" i="4"/>
  <c r="N9" i="4"/>
  <c r="G205" i="1" l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205" i="1" l="1"/>
  <c r="L159" i="1"/>
  <c r="G160" i="1"/>
  <c r="L157" i="1"/>
  <c r="L160" i="1" l="1"/>
  <c r="G146" i="1"/>
  <c r="L145" i="1"/>
  <c r="L144" i="1"/>
  <c r="L143" i="1"/>
  <c r="L142" i="1"/>
  <c r="L141" i="1"/>
  <c r="L140" i="1"/>
  <c r="L139" i="1"/>
  <c r="L146" i="1" l="1"/>
  <c r="G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28" i="1" l="1"/>
  <c r="G104" i="1"/>
  <c r="L103" i="1"/>
  <c r="L102" i="1"/>
  <c r="L101" i="1"/>
  <c r="L100" i="1"/>
  <c r="L99" i="1"/>
  <c r="L98" i="1"/>
  <c r="L97" i="1"/>
  <c r="L96" i="1"/>
  <c r="L95" i="1"/>
  <c r="L94" i="1"/>
  <c r="L93" i="1"/>
  <c r="L92" i="1"/>
  <c r="L104" i="1" l="1"/>
  <c r="G81" i="1"/>
  <c r="L80" i="1"/>
  <c r="L79" i="1"/>
  <c r="L78" i="1"/>
  <c r="L77" i="1"/>
  <c r="L76" i="1"/>
  <c r="L81" i="1" l="1"/>
  <c r="G65" i="1"/>
  <c r="L64" i="1"/>
  <c r="L63" i="1"/>
  <c r="L62" i="1"/>
  <c r="L61" i="1"/>
  <c r="L60" i="1"/>
  <c r="L65" i="1" l="1"/>
  <c r="G49" i="1"/>
  <c r="L48" i="1"/>
  <c r="L49" i="1" s="1"/>
  <c r="L47" i="1"/>
  <c r="L33" i="1" l="1"/>
  <c r="L31" i="1"/>
  <c r="L32" i="1"/>
  <c r="G35" i="1" l="1"/>
  <c r="L30" i="1"/>
  <c r="L29" i="1"/>
  <c r="L28" i="1"/>
  <c r="L27" i="1"/>
  <c r="L26" i="1"/>
  <c r="L25" i="1"/>
  <c r="L24" i="1"/>
  <c r="L23" i="1"/>
  <c r="L22" i="1"/>
  <c r="L34" i="1"/>
  <c r="L35" i="1" l="1"/>
  <c r="G10" i="1"/>
  <c r="G11" i="1" l="1"/>
  <c r="L9" i="1"/>
  <c r="G36" i="1" l="1"/>
  <c r="G50" i="1" s="1"/>
  <c r="G66" i="1" s="1"/>
  <c r="G82" i="1" s="1"/>
  <c r="G105" i="1" s="1"/>
  <c r="G129" i="1" s="1"/>
  <c r="G147" i="1" s="1"/>
  <c r="G161" i="1" s="1"/>
  <c r="G206" i="1" s="1"/>
  <c r="G233" i="1" s="1"/>
  <c r="G251" i="1" s="1"/>
  <c r="L10" i="1"/>
  <c r="L11" i="1" s="1"/>
  <c r="L36" i="1" s="1"/>
  <c r="L50" i="1" s="1"/>
  <c r="L66" i="1" s="1"/>
  <c r="L82" i="1" s="1"/>
  <c r="L105" i="1" s="1"/>
  <c r="L129" i="1" s="1"/>
  <c r="L147" i="1" s="1"/>
  <c r="L161" i="1" s="1"/>
  <c r="L206" i="1" s="1"/>
  <c r="L233" i="1" s="1"/>
  <c r="L251" i="1" s="1"/>
  <c r="C8" i="3" s="1"/>
</calcChain>
</file>

<file path=xl/sharedStrings.xml><?xml version="1.0" encoding="utf-8"?>
<sst xmlns="http://schemas.openxmlformats.org/spreadsheetml/2006/main" count="648" uniqueCount="74">
  <si>
    <t>JANUAR</t>
  </si>
  <si>
    <t>Tabela P1</t>
  </si>
  <si>
    <t>Prekidi</t>
  </si>
  <si>
    <t>početak prekida</t>
  </si>
  <si>
    <t>kraj prekida</t>
  </si>
  <si>
    <t>trajanje prekida (min)</t>
  </si>
  <si>
    <t>vrsta prekida (planirani/neplanirani)</t>
  </si>
  <si>
    <t>uzrok prekida</t>
  </si>
  <si>
    <t xml:space="preserve"> element prenosnog sistema zbog kog se desio prekid</t>
  </si>
  <si>
    <t>Wdki (MWh)</t>
  </si>
  <si>
    <t>ENS</t>
  </si>
  <si>
    <t xml:space="preserve">datum </t>
  </si>
  <si>
    <t>vrijeme</t>
  </si>
  <si>
    <t>datum</t>
  </si>
  <si>
    <t>Ukupno trajanje prekida (min):</t>
  </si>
  <si>
    <t>Ukupna neisporučena energija (MWh)</t>
  </si>
  <si>
    <t>Ukupno trajanje prekida od početka godine (min):</t>
  </si>
  <si>
    <t>Ukupna neisporučena energija od početka godine (MWh)</t>
  </si>
  <si>
    <t>FEBRUAR</t>
  </si>
  <si>
    <t>MART</t>
  </si>
  <si>
    <t>APRIL</t>
  </si>
  <si>
    <t xml:space="preserve">AIT </t>
  </si>
  <si>
    <t>Epren (MW)</t>
  </si>
  <si>
    <t>120 min</t>
  </si>
  <si>
    <t>Zadati AIT</t>
  </si>
  <si>
    <t>700 MWh</t>
  </si>
  <si>
    <t>Zadati ENS</t>
  </si>
  <si>
    <t>Indikatori kvaliteta</t>
  </si>
  <si>
    <t>Tabela P2</t>
  </si>
  <si>
    <t>procenat slučajeva u kojima nije ispunjen standard</t>
  </si>
  <si>
    <t>broj slučajeva u kojima nije ispunjen standard</t>
  </si>
  <si>
    <t>broj izuzetaka (specificirati)</t>
  </si>
  <si>
    <t>procenat slučajeva u kojima je ispunjen standard</t>
  </si>
  <si>
    <t>broj slučajeva u kojima je ispunjen standard</t>
  </si>
  <si>
    <t>broj slučajeva</t>
  </si>
  <si>
    <t>20 € za kupce priključene na distributivni sistem</t>
  </si>
  <si>
    <t>200 € za kupce priključene na prenosni sistem</t>
  </si>
  <si>
    <t>Finansijska kompenzacija</t>
  </si>
  <si>
    <t xml:space="preserve">24 sata </t>
  </si>
  <si>
    <t>Propisani rok za izvršavanje obaveza operatora</t>
  </si>
  <si>
    <t>Ponovno uspostavljanje napajanja u prenosnom sistemu  električne energije - Član 8</t>
  </si>
  <si>
    <t>DECEMBAR</t>
  </si>
  <si>
    <t>NOVEMBAR</t>
  </si>
  <si>
    <t>OKTOBAR</t>
  </si>
  <si>
    <t>SEPTEMBAR</t>
  </si>
  <si>
    <t>AVGUST</t>
  </si>
  <si>
    <t>JUL</t>
  </si>
  <si>
    <t>JUN</t>
  </si>
  <si>
    <t>MAJ</t>
  </si>
  <si>
    <t>Tabela P3</t>
  </si>
  <si>
    <t>neplanirani</t>
  </si>
  <si>
    <t>TS Podgorica 1</t>
  </si>
  <si>
    <t>TS Ulcinj</t>
  </si>
  <si>
    <t>TS Vilusi</t>
  </si>
  <si>
    <t>planirani</t>
  </si>
  <si>
    <t>CGES</t>
  </si>
  <si>
    <t>TS Kotor</t>
  </si>
  <si>
    <t>Viša sila</t>
  </si>
  <si>
    <t>Tuđe djelovanje</t>
  </si>
  <si>
    <t>TS Podgorica 5</t>
  </si>
  <si>
    <t>TS Tivat</t>
  </si>
  <si>
    <t>TS Herceg Novi</t>
  </si>
  <si>
    <t>TS Budva</t>
  </si>
  <si>
    <t>TS Brezna</t>
  </si>
  <si>
    <t>TS Danilovgrad</t>
  </si>
  <si>
    <t>TS Pljevlja 1</t>
  </si>
  <si>
    <t>TS Bar</t>
  </si>
  <si>
    <t>TS Virpazar</t>
  </si>
  <si>
    <t>TS Cetinje</t>
  </si>
  <si>
    <t>KAP</t>
  </si>
  <si>
    <t>TS Podgorica 3</t>
  </si>
  <si>
    <t>TS Mrke</t>
  </si>
  <si>
    <t>TS Pljevlja</t>
  </si>
  <si>
    <t>TS Matesevo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</si>
</sst>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00"/>
    <numFmt numFmtId="166" formatCode="0.0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sz val="10"/>
      <color theme="1"/>
      <name val="Times New Roman"/>
      <family val="1"/>
      <charset val="238"/>
    </font>
    <font>
      <sz val="10"/>
      <color rgb="FF000000"/>
      <name val="Arial"/>
      <family val="2"/>
      <charset val="238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38"/>
    </font>
    <font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3" fillId="0" borderId="0"/>
    <xf numFmtId="0" fontId="14" fillId="0" borderId="0"/>
    <xf numFmtId="9" fontId="15" fillId="0" borderId="0" applyFont="0" applyFill="0" applyBorder="0" applyAlignment="0" applyProtection="0"/>
  </cellStyleXfs>
  <cellXfs count="133">
    <xf numFmtId="0" fontId="0" fillId="0" borderId="0" xfId="0"/>
    <xf numFmtId="0" fontId="1" fillId="0" borderId="0" xfId="1"/>
    <xf numFmtId="0" fontId="1" fillId="0" borderId="0" xfId="1" applyBorder="1"/>
    <xf numFmtId="166" fontId="2" fillId="5" borderId="38" xfId="1" applyNumberFormat="1" applyFont="1" applyFill="1" applyBorder="1" applyAlignment="1">
      <alignment horizontal="right" vertical="center"/>
    </xf>
    <xf numFmtId="0" fontId="2" fillId="3" borderId="34" xfId="1" applyFont="1" applyFill="1" applyBorder="1" applyAlignment="1">
      <alignment horizontal="center" vertical="center"/>
    </xf>
    <xf numFmtId="0" fontId="2" fillId="3" borderId="39" xfId="1" applyFont="1" applyFill="1" applyBorder="1" applyAlignment="1">
      <alignment horizontal="center" vertical="center"/>
    </xf>
    <xf numFmtId="0" fontId="2" fillId="0" borderId="40" xfId="1" applyFont="1" applyBorder="1" applyAlignment="1">
      <alignment horizontal="right" vertical="center"/>
    </xf>
    <xf numFmtId="0" fontId="2" fillId="0" borderId="41" xfId="1" applyFont="1" applyBorder="1" applyAlignment="1">
      <alignment horizontal="right" vertical="center"/>
    </xf>
    <xf numFmtId="0" fontId="2" fillId="3" borderId="42" xfId="1" applyFont="1" applyFill="1" applyBorder="1" applyAlignment="1">
      <alignment horizontal="center" vertical="center"/>
    </xf>
    <xf numFmtId="0" fontId="3" fillId="0" borderId="0" xfId="1" applyFont="1" applyBorder="1"/>
    <xf numFmtId="0" fontId="2" fillId="0" borderId="44" xfId="1" applyFont="1" applyBorder="1" applyAlignment="1">
      <alignment horizontal="center" vertical="center"/>
    </xf>
    <xf numFmtId="0" fontId="4" fillId="0" borderId="46" xfId="1" applyFont="1" applyBorder="1" applyAlignment="1">
      <alignment horizontal="center" vertical="center"/>
    </xf>
    <xf numFmtId="0" fontId="4" fillId="6" borderId="46" xfId="1" applyFont="1" applyFill="1" applyBorder="1" applyAlignment="1">
      <alignment horizontal="center" vertical="center" wrapText="1"/>
    </xf>
    <xf numFmtId="0" fontId="4" fillId="6" borderId="48" xfId="1" applyFont="1" applyFill="1" applyBorder="1" applyAlignment="1">
      <alignment horizontal="center" vertical="center" wrapText="1"/>
    </xf>
    <xf numFmtId="0" fontId="1" fillId="0" borderId="0" xfId="1" applyAlignment="1">
      <alignment wrapText="1"/>
    </xf>
    <xf numFmtId="0" fontId="2" fillId="4" borderId="9" xfId="1" applyFont="1" applyFill="1" applyBorder="1" applyAlignment="1">
      <alignment vertical="center" wrapText="1"/>
    </xf>
    <xf numFmtId="0" fontId="1" fillId="0" borderId="9" xfId="1" applyFont="1" applyBorder="1" applyAlignment="1">
      <alignment horizontal="center"/>
    </xf>
    <xf numFmtId="0" fontId="0" fillId="0" borderId="0" xfId="0" applyFont="1"/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9" fillId="3" borderId="9" xfId="0" applyFont="1" applyFill="1" applyBorder="1" applyAlignment="1">
      <alignment horizontal="center" vertical="center"/>
    </xf>
    <xf numFmtId="0" fontId="9" fillId="4" borderId="16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14" fontId="11" fillId="0" borderId="25" xfId="0" applyNumberFormat="1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164" fontId="11" fillId="0" borderId="22" xfId="0" applyNumberFormat="1" applyFont="1" applyFill="1" applyBorder="1" applyAlignment="1">
      <alignment horizontal="center" vertical="center"/>
    </xf>
    <xf numFmtId="165" fontId="11" fillId="0" borderId="23" xfId="0" applyNumberFormat="1" applyFont="1" applyFill="1" applyBorder="1" applyAlignment="1">
      <alignment horizontal="center" vertical="center"/>
    </xf>
    <xf numFmtId="0" fontId="9" fillId="0" borderId="30" xfId="0" applyFont="1" applyBorder="1" applyAlignment="1">
      <alignment horizontal="left" vertical="center"/>
    </xf>
    <xf numFmtId="0" fontId="9" fillId="0" borderId="26" xfId="0" applyFont="1" applyBorder="1" applyAlignment="1">
      <alignment horizontal="left" vertical="center"/>
    </xf>
    <xf numFmtId="164" fontId="9" fillId="0" borderId="20" xfId="0" applyNumberFormat="1" applyFont="1" applyBorder="1" applyAlignment="1">
      <alignment horizontal="center" vertical="center"/>
    </xf>
    <xf numFmtId="164" fontId="9" fillId="0" borderId="28" xfId="0" applyNumberFormat="1" applyFont="1" applyBorder="1" applyAlignment="1">
      <alignment horizontal="center" vertical="center"/>
    </xf>
    <xf numFmtId="3" fontId="9" fillId="0" borderId="20" xfId="0" applyNumberFormat="1" applyFont="1" applyBorder="1" applyAlignment="1">
      <alignment horizontal="center" vertical="center"/>
    </xf>
    <xf numFmtId="3" fontId="9" fillId="0" borderId="28" xfId="0" applyNumberFormat="1" applyFont="1" applyBorder="1" applyAlignment="1">
      <alignment horizontal="center" vertical="center"/>
    </xf>
    <xf numFmtId="20" fontId="11" fillId="0" borderId="24" xfId="0" applyNumberFormat="1" applyFont="1" applyFill="1" applyBorder="1" applyAlignment="1">
      <alignment horizontal="center" vertical="center"/>
    </xf>
    <xf numFmtId="0" fontId="11" fillId="0" borderId="32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1" fontId="11" fillId="0" borderId="22" xfId="0" applyNumberFormat="1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3" fontId="7" fillId="0" borderId="36" xfId="1" applyNumberFormat="1" applyFont="1" applyBorder="1"/>
    <xf numFmtId="0" fontId="9" fillId="3" borderId="7" xfId="0" applyFont="1" applyFill="1" applyBorder="1" applyAlignment="1">
      <alignment horizontal="center" vertical="center"/>
    </xf>
    <xf numFmtId="165" fontId="0" fillId="0" borderId="0" xfId="0" applyNumberFormat="1" applyFont="1"/>
    <xf numFmtId="0" fontId="12" fillId="7" borderId="25" xfId="0" applyFont="1" applyFill="1" applyBorder="1" applyAlignment="1">
      <alignment horizontal="center" vertical="center"/>
    </xf>
    <xf numFmtId="0" fontId="11" fillId="7" borderId="32" xfId="0" applyFont="1" applyFill="1" applyBorder="1" applyAlignment="1">
      <alignment horizontal="center" vertical="center"/>
    </xf>
    <xf numFmtId="0" fontId="12" fillId="8" borderId="25" xfId="0" applyFont="1" applyFill="1" applyBorder="1" applyAlignment="1">
      <alignment horizontal="center" vertical="center"/>
    </xf>
    <xf numFmtId="0" fontId="11" fillId="8" borderId="32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11" fillId="5" borderId="21" xfId="0" applyFont="1" applyFill="1" applyBorder="1" applyAlignment="1">
      <alignment horizontal="center" vertical="center"/>
    </xf>
    <xf numFmtId="14" fontId="11" fillId="5" borderId="25" xfId="0" applyNumberFormat="1" applyFont="1" applyFill="1" applyBorder="1" applyAlignment="1">
      <alignment horizontal="center" vertical="center"/>
    </xf>
    <xf numFmtId="20" fontId="11" fillId="5" borderId="24" xfId="0" applyNumberFormat="1" applyFont="1" applyFill="1" applyBorder="1" applyAlignment="1">
      <alignment horizontal="center" vertical="center"/>
    </xf>
    <xf numFmtId="1" fontId="11" fillId="5" borderId="22" xfId="0" applyNumberFormat="1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/>
    </xf>
    <xf numFmtId="164" fontId="11" fillId="5" borderId="22" xfId="0" applyNumberFormat="1" applyFont="1" applyFill="1" applyBorder="1" applyAlignment="1">
      <alignment horizontal="center" vertical="center"/>
    </xf>
    <xf numFmtId="165" fontId="11" fillId="5" borderId="23" xfId="0" applyNumberFormat="1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12" fillId="5" borderId="25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3" fontId="11" fillId="0" borderId="22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4" fontId="11" fillId="0" borderId="0" xfId="0" applyNumberFormat="1" applyFont="1" applyFill="1" applyBorder="1" applyAlignment="1">
      <alignment horizontal="center" vertical="center"/>
    </xf>
    <xf numFmtId="20" fontId="11" fillId="0" borderId="0" xfId="0" applyNumberFormat="1" applyFont="1" applyFill="1" applyBorder="1" applyAlignment="1">
      <alignment horizontal="center" vertical="center"/>
    </xf>
    <xf numFmtId="1" fontId="11" fillId="0" borderId="0" xfId="0" applyNumberFormat="1" applyFont="1" applyFill="1" applyBorder="1" applyAlignment="1">
      <alignment horizontal="center" vertical="center"/>
    </xf>
    <xf numFmtId="0" fontId="12" fillId="5" borderId="0" xfId="0" applyFont="1" applyFill="1" applyBorder="1" applyAlignment="1">
      <alignment horizontal="center" vertical="center"/>
    </xf>
    <xf numFmtId="0" fontId="11" fillId="5" borderId="0" xfId="0" applyFont="1" applyFill="1" applyBorder="1" applyAlignment="1">
      <alignment horizontal="center" vertical="center"/>
    </xf>
    <xf numFmtId="164" fontId="11" fillId="0" borderId="0" xfId="0" applyNumberFormat="1" applyFont="1" applyFill="1" applyBorder="1" applyAlignment="1">
      <alignment horizontal="center" vertical="center"/>
    </xf>
    <xf numFmtId="165" fontId="11" fillId="0" borderId="0" xfId="0" applyNumberFormat="1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10" fillId="0" borderId="0" xfId="0" applyFont="1" applyAlignment="1"/>
    <xf numFmtId="2" fontId="10" fillId="0" borderId="50" xfId="0" applyNumberFormat="1" applyFont="1" applyBorder="1" applyAlignment="1">
      <alignment wrapText="1"/>
    </xf>
    <xf numFmtId="9" fontId="4" fillId="0" borderId="46" xfId="4" applyFont="1" applyBorder="1" applyAlignment="1">
      <alignment horizontal="center" vertical="center"/>
    </xf>
    <xf numFmtId="9" fontId="4" fillId="0" borderId="45" xfId="4" applyFont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20" fontId="10" fillId="0" borderId="24" xfId="0" applyNumberFormat="1" applyFont="1" applyFill="1" applyBorder="1" applyAlignment="1">
      <alignment horizontal="center" vertical="center"/>
    </xf>
    <xf numFmtId="14" fontId="10" fillId="0" borderId="25" xfId="0" applyNumberFormat="1" applyFont="1" applyFill="1" applyBorder="1" applyAlignment="1">
      <alignment horizontal="center" vertical="center"/>
    </xf>
    <xf numFmtId="3" fontId="11" fillId="5" borderId="22" xfId="0" applyNumberFormat="1" applyFont="1" applyFill="1" applyBorder="1" applyAlignment="1">
      <alignment horizontal="center" vertical="center"/>
    </xf>
    <xf numFmtId="165" fontId="9" fillId="0" borderId="20" xfId="0" applyNumberFormat="1" applyFont="1" applyBorder="1" applyAlignment="1">
      <alignment horizontal="center" vertical="center"/>
    </xf>
    <xf numFmtId="165" fontId="9" fillId="0" borderId="28" xfId="0" applyNumberFormat="1" applyFont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0" fillId="0" borderId="0" xfId="0" applyFont="1" applyAlignment="1"/>
    <xf numFmtId="2" fontId="10" fillId="0" borderId="0" xfId="0" applyNumberFormat="1" applyFont="1" applyBorder="1" applyAlignment="1">
      <alignment wrapText="1"/>
    </xf>
    <xf numFmtId="0" fontId="9" fillId="0" borderId="12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7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33" xfId="0" applyFont="1" applyBorder="1" applyAlignment="1">
      <alignment horizontal="left" vertical="center"/>
    </xf>
    <xf numFmtId="0" fontId="9" fillId="0" borderId="29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justify" vertical="center" wrapText="1"/>
    </xf>
    <xf numFmtId="0" fontId="2" fillId="3" borderId="37" xfId="1" applyFont="1" applyFill="1" applyBorder="1" applyAlignment="1">
      <alignment horizontal="center" vertical="center"/>
    </xf>
    <xf numFmtId="0" fontId="2" fillId="3" borderId="43" xfId="1" applyFont="1" applyFill="1" applyBorder="1" applyAlignment="1">
      <alignment horizontal="center" vertical="center"/>
    </xf>
    <xf numFmtId="0" fontId="2" fillId="4" borderId="31" xfId="1" applyFont="1" applyFill="1" applyBorder="1" applyAlignment="1">
      <alignment horizontal="left" vertical="center"/>
    </xf>
    <xf numFmtId="0" fontId="2" fillId="4" borderId="25" xfId="1" applyFont="1" applyFill="1" applyBorder="1" applyAlignment="1">
      <alignment horizontal="left" vertical="center"/>
    </xf>
    <xf numFmtId="0" fontId="2" fillId="4" borderId="47" xfId="1" applyFont="1" applyFill="1" applyBorder="1" applyAlignment="1">
      <alignment horizontal="left" vertical="center"/>
    </xf>
    <xf numFmtId="0" fontId="2" fillId="4" borderId="27" xfId="1" applyFont="1" applyFill="1" applyBorder="1" applyAlignment="1">
      <alignment horizontal="left" vertical="center"/>
    </xf>
    <xf numFmtId="0" fontId="2" fillId="4" borderId="16" xfId="1" applyFont="1" applyFill="1" applyBorder="1" applyAlignment="1">
      <alignment horizontal="left" vertical="center"/>
    </xf>
    <xf numFmtId="0" fontId="2" fillId="4" borderId="33" xfId="1" applyFont="1" applyFill="1" applyBorder="1" applyAlignment="1">
      <alignment horizontal="left" vertical="center"/>
    </xf>
    <xf numFmtId="0" fontId="2" fillId="0" borderId="37" xfId="1" applyFont="1" applyBorder="1" applyAlignment="1">
      <alignment horizontal="center" vertical="center"/>
    </xf>
    <xf numFmtId="0" fontId="2" fillId="0" borderId="35" xfId="1" applyFont="1" applyBorder="1" applyAlignment="1">
      <alignment horizontal="center" vertical="center"/>
    </xf>
    <xf numFmtId="0" fontId="2" fillId="0" borderId="43" xfId="1" applyFont="1" applyBorder="1" applyAlignment="1">
      <alignment horizontal="center" vertical="center"/>
    </xf>
    <xf numFmtId="0" fontId="2" fillId="4" borderId="8" xfId="1" applyFont="1" applyFill="1" applyBorder="1" applyAlignment="1">
      <alignment horizontal="center" vertical="center" wrapText="1"/>
    </xf>
    <xf numFmtId="0" fontId="2" fillId="4" borderId="7" xfId="1" applyFont="1" applyFill="1" applyBorder="1" applyAlignment="1">
      <alignment horizontal="center" vertical="center" wrapText="1"/>
    </xf>
    <xf numFmtId="0" fontId="2" fillId="4" borderId="9" xfId="1" applyFont="1" applyFill="1" applyBorder="1" applyAlignment="1">
      <alignment horizontal="center" vertical="center" wrapText="1"/>
    </xf>
    <xf numFmtId="0" fontId="2" fillId="4" borderId="21" xfId="1" applyFont="1" applyFill="1" applyBorder="1" applyAlignment="1">
      <alignment horizontal="left" vertical="center" wrapText="1"/>
    </xf>
    <xf numFmtId="0" fontId="2" fillId="4" borderId="22" xfId="1" applyFont="1" applyFill="1" applyBorder="1" applyAlignment="1">
      <alignment horizontal="left" vertical="center" wrapText="1"/>
    </xf>
    <xf numFmtId="0" fontId="2" fillId="4" borderId="49" xfId="1" applyFont="1" applyFill="1" applyBorder="1" applyAlignment="1">
      <alignment horizontal="left" vertical="center" wrapText="1"/>
    </xf>
    <xf numFmtId="0" fontId="2" fillId="4" borderId="31" xfId="1" applyFont="1" applyFill="1" applyBorder="1" applyAlignment="1">
      <alignment horizontal="left" vertical="center" wrapText="1"/>
    </xf>
    <xf numFmtId="0" fontId="2" fillId="4" borderId="25" xfId="1" applyFont="1" applyFill="1" applyBorder="1" applyAlignment="1">
      <alignment horizontal="left" vertical="center" wrapText="1"/>
    </xf>
    <xf numFmtId="0" fontId="2" fillId="4" borderId="47" xfId="1" applyFont="1" applyFill="1" applyBorder="1" applyAlignment="1">
      <alignment horizontal="left" vertical="center" wrapText="1"/>
    </xf>
  </cellXfs>
  <cellStyles count="5">
    <cellStyle name="Normal" xfId="0" builtinId="0"/>
    <cellStyle name="Normal 2" xfId="1" xr:uid="{00000000-0005-0000-0000-000001000000}"/>
    <cellStyle name="Normal 3" xfId="3" xr:uid="{00000000-0005-0000-0000-000033000000}"/>
    <cellStyle name="Normal 5" xfId="2" xr:uid="{212D1A9E-8E4E-4E47-ACDD-AC76ABE11B34}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254"/>
  <sheetViews>
    <sheetView showGridLines="0" topLeftCell="A211" zoomScale="90" zoomScaleNormal="90" workbookViewId="0">
      <selection activeCell="J262" sqref="J262"/>
    </sheetView>
  </sheetViews>
  <sheetFormatPr defaultColWidth="9.109375" defaultRowHeight="14.4" x14ac:dyDescent="0.3"/>
  <cols>
    <col min="1" max="1" width="1.109375" style="17" customWidth="1"/>
    <col min="2" max="2" width="7" style="17" customWidth="1"/>
    <col min="3" max="3" width="10.33203125" style="17" customWidth="1"/>
    <col min="4" max="4" width="10.5546875" style="17" customWidth="1"/>
    <col min="5" max="5" width="10.6640625" style="17" customWidth="1"/>
    <col min="6" max="6" width="9.44140625" style="17" bestFit="1" customWidth="1"/>
    <col min="7" max="7" width="10" style="17" customWidth="1"/>
    <col min="8" max="8" width="18.5546875" style="17" customWidth="1"/>
    <col min="9" max="9" width="18" style="17" customWidth="1"/>
    <col min="10" max="10" width="24.109375" style="17" customWidth="1"/>
    <col min="11" max="11" width="9.6640625" style="17" bestFit="1" customWidth="1"/>
    <col min="12" max="12" width="11.5546875" style="17" bestFit="1" customWidth="1"/>
    <col min="13" max="13" width="9.6640625" style="21" customWidth="1"/>
    <col min="14" max="22" width="9.5546875" style="17" customWidth="1"/>
    <col min="23" max="23" width="28.88671875" style="17" customWidth="1"/>
    <col min="24" max="24" width="51.109375" style="17" customWidth="1"/>
    <col min="25" max="25" width="142.6640625" style="17" customWidth="1"/>
    <col min="26" max="16384" width="9.109375" style="17"/>
  </cols>
  <sheetData>
    <row r="1" spans="2:25" ht="15" thickBot="1" x14ac:dyDescent="0.35"/>
    <row r="2" spans="2:25" x14ac:dyDescent="0.3">
      <c r="B2" s="94" t="s">
        <v>0</v>
      </c>
      <c r="C2" s="95"/>
      <c r="D2" s="95"/>
      <c r="E2" s="95"/>
      <c r="F2" s="95"/>
      <c r="G2" s="95"/>
      <c r="H2" s="95"/>
      <c r="I2" s="95"/>
      <c r="J2" s="95"/>
      <c r="K2" s="95"/>
      <c r="L2" s="96"/>
    </row>
    <row r="3" spans="2:25" ht="15" thickBot="1" x14ac:dyDescent="0.35">
      <c r="B3" s="97"/>
      <c r="C3" s="98"/>
      <c r="D3" s="98"/>
      <c r="E3" s="98"/>
      <c r="F3" s="98"/>
      <c r="G3" s="98"/>
      <c r="H3" s="98"/>
      <c r="I3" s="98"/>
      <c r="J3" s="98"/>
      <c r="K3" s="98"/>
      <c r="L3" s="99"/>
    </row>
    <row r="4" spans="2:25" ht="6" customHeight="1" thickBot="1" x14ac:dyDescent="0.35">
      <c r="B4" s="18"/>
      <c r="C4" s="37"/>
      <c r="D4" s="19"/>
      <c r="E4" s="19"/>
      <c r="F4" s="19"/>
      <c r="G4" s="19"/>
      <c r="H4" s="19"/>
      <c r="I4" s="19"/>
      <c r="J4" s="19"/>
      <c r="K4" s="19"/>
      <c r="L4" s="19"/>
    </row>
    <row r="5" spans="2:25" ht="15" thickBot="1" x14ac:dyDescent="0.35">
      <c r="B5" s="100" t="s">
        <v>1</v>
      </c>
      <c r="C5" s="101"/>
      <c r="D5" s="20"/>
      <c r="E5" s="21"/>
      <c r="F5" s="20"/>
      <c r="G5" s="21"/>
      <c r="H5" s="21"/>
      <c r="I5" s="21"/>
      <c r="J5" s="21"/>
      <c r="K5" s="21"/>
      <c r="L5" s="21"/>
    </row>
    <row r="6" spans="2:25" ht="15" thickBot="1" x14ac:dyDescent="0.35">
      <c r="B6" s="102" t="s">
        <v>2</v>
      </c>
      <c r="C6" s="103"/>
      <c r="D6" s="40"/>
      <c r="E6" s="40"/>
      <c r="F6" s="40"/>
      <c r="G6" s="40"/>
      <c r="H6" s="40"/>
      <c r="I6" s="40"/>
      <c r="J6" s="40"/>
      <c r="K6" s="40"/>
      <c r="L6" s="22"/>
    </row>
    <row r="7" spans="2:25" ht="18" customHeight="1" x14ac:dyDescent="0.3">
      <c r="B7" s="104"/>
      <c r="C7" s="106" t="s">
        <v>3</v>
      </c>
      <c r="D7" s="107"/>
      <c r="E7" s="106" t="s">
        <v>4</v>
      </c>
      <c r="F7" s="107"/>
      <c r="G7" s="108" t="s">
        <v>5</v>
      </c>
      <c r="H7" s="108" t="s">
        <v>6</v>
      </c>
      <c r="I7" s="108" t="s">
        <v>7</v>
      </c>
      <c r="J7" s="108" t="s">
        <v>8</v>
      </c>
      <c r="K7" s="108" t="s">
        <v>9</v>
      </c>
      <c r="L7" s="110" t="s">
        <v>10</v>
      </c>
    </row>
    <row r="8" spans="2:25" ht="25.95" customHeight="1" thickBot="1" x14ac:dyDescent="0.35">
      <c r="B8" s="105"/>
      <c r="C8" s="23" t="s">
        <v>11</v>
      </c>
      <c r="D8" s="23" t="s">
        <v>12</v>
      </c>
      <c r="E8" s="23" t="s">
        <v>13</v>
      </c>
      <c r="F8" s="23" t="s">
        <v>12</v>
      </c>
      <c r="G8" s="109"/>
      <c r="H8" s="109"/>
      <c r="I8" s="109"/>
      <c r="J8" s="109"/>
      <c r="K8" s="109"/>
      <c r="L8" s="111"/>
    </row>
    <row r="9" spans="2:25" ht="15" thickBot="1" x14ac:dyDescent="0.35">
      <c r="B9" s="24">
        <v>1</v>
      </c>
      <c r="C9" s="25">
        <v>44941</v>
      </c>
      <c r="D9" s="35">
        <v>0.89513888888888893</v>
      </c>
      <c r="E9" s="25">
        <v>44941</v>
      </c>
      <c r="F9" s="35">
        <v>0.92222222222222217</v>
      </c>
      <c r="G9" s="39">
        <v>39</v>
      </c>
      <c r="H9" s="38" t="s">
        <v>50</v>
      </c>
      <c r="I9" s="36" t="s">
        <v>57</v>
      </c>
      <c r="J9" s="26" t="s">
        <v>51</v>
      </c>
      <c r="K9" s="27">
        <v>976.99</v>
      </c>
      <c r="L9" s="28">
        <f t="shared" ref="L9" si="0">G9/1440*K9</f>
        <v>26.460145833333335</v>
      </c>
      <c r="M9" s="75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</row>
    <row r="10" spans="2:25" x14ac:dyDescent="0.3">
      <c r="B10" s="29" t="s">
        <v>14</v>
      </c>
      <c r="C10" s="30"/>
      <c r="D10" s="30"/>
      <c r="E10" s="30"/>
      <c r="F10" s="30"/>
      <c r="G10" s="33">
        <f>SUM(G9:G9)</f>
        <v>39</v>
      </c>
      <c r="H10" s="87" t="s">
        <v>15</v>
      </c>
      <c r="I10" s="88"/>
      <c r="J10" s="88"/>
      <c r="K10" s="88"/>
      <c r="L10" s="31">
        <f>SUM(L9:L9)</f>
        <v>26.460145833333335</v>
      </c>
      <c r="M10" s="75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</row>
    <row r="11" spans="2:25" ht="15" thickBot="1" x14ac:dyDescent="0.35">
      <c r="B11" s="89" t="s">
        <v>16</v>
      </c>
      <c r="C11" s="90"/>
      <c r="D11" s="90"/>
      <c r="E11" s="90"/>
      <c r="F11" s="91"/>
      <c r="G11" s="34">
        <f>G10</f>
        <v>39</v>
      </c>
      <c r="H11" s="92" t="s">
        <v>17</v>
      </c>
      <c r="I11" s="93"/>
      <c r="J11" s="93"/>
      <c r="K11" s="93"/>
      <c r="L11" s="32">
        <f>L10</f>
        <v>26.460145833333335</v>
      </c>
      <c r="M11" s="75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</row>
    <row r="12" spans="2:25" x14ac:dyDescent="0.3">
      <c r="M12" s="86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</row>
    <row r="13" spans="2:25" x14ac:dyDescent="0.3">
      <c r="M13" s="86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</row>
    <row r="14" spans="2:25" ht="15" thickBot="1" x14ac:dyDescent="0.35">
      <c r="M14" s="86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</row>
    <row r="15" spans="2:25" x14ac:dyDescent="0.3">
      <c r="B15" s="94" t="s">
        <v>18</v>
      </c>
      <c r="C15" s="95"/>
      <c r="D15" s="95"/>
      <c r="E15" s="95"/>
      <c r="F15" s="95"/>
      <c r="G15" s="95"/>
      <c r="H15" s="95"/>
      <c r="I15" s="95"/>
      <c r="J15" s="95"/>
      <c r="K15" s="95"/>
      <c r="L15" s="96"/>
      <c r="M15" s="7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</row>
    <row r="16" spans="2:25" ht="15" thickBot="1" x14ac:dyDescent="0.35">
      <c r="B16" s="97"/>
      <c r="C16" s="98"/>
      <c r="D16" s="98"/>
      <c r="E16" s="98"/>
      <c r="F16" s="98"/>
      <c r="G16" s="98"/>
      <c r="H16" s="98"/>
      <c r="I16" s="98"/>
      <c r="J16" s="98"/>
      <c r="K16" s="98"/>
      <c r="L16" s="99"/>
      <c r="M16" s="7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</row>
    <row r="17" spans="2:25" ht="6" customHeight="1" thickBot="1" x14ac:dyDescent="0.35">
      <c r="B17" s="18"/>
      <c r="C17" s="37"/>
      <c r="D17" s="19"/>
      <c r="E17" s="19"/>
      <c r="F17" s="19"/>
      <c r="G17" s="19"/>
      <c r="H17" s="19"/>
      <c r="I17" s="19"/>
      <c r="J17" s="19"/>
      <c r="K17" s="19"/>
      <c r="L17" s="19"/>
      <c r="M17" s="7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</row>
    <row r="18" spans="2:25" ht="15" thickBot="1" x14ac:dyDescent="0.35">
      <c r="B18" s="100" t="s">
        <v>1</v>
      </c>
      <c r="C18" s="101"/>
      <c r="D18" s="20"/>
      <c r="E18" s="21"/>
      <c r="F18" s="20"/>
      <c r="G18" s="21"/>
      <c r="H18" s="21"/>
      <c r="I18" s="21"/>
      <c r="J18" s="21"/>
      <c r="K18" s="21"/>
      <c r="L18" s="21"/>
      <c r="M18" s="86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</row>
    <row r="19" spans="2:25" ht="15" thickBot="1" x14ac:dyDescent="0.35">
      <c r="B19" s="102" t="s">
        <v>2</v>
      </c>
      <c r="C19" s="103"/>
      <c r="D19" s="42"/>
      <c r="E19" s="42"/>
      <c r="F19" s="42"/>
      <c r="G19" s="42"/>
      <c r="H19" s="42"/>
      <c r="I19" s="42"/>
      <c r="J19" s="42"/>
      <c r="K19" s="42"/>
      <c r="L19" s="22"/>
      <c r="M19" s="7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</row>
    <row r="20" spans="2:25" ht="18" customHeight="1" x14ac:dyDescent="0.3">
      <c r="B20" s="104"/>
      <c r="C20" s="106" t="s">
        <v>3</v>
      </c>
      <c r="D20" s="107"/>
      <c r="E20" s="106" t="s">
        <v>4</v>
      </c>
      <c r="F20" s="107"/>
      <c r="G20" s="108" t="s">
        <v>5</v>
      </c>
      <c r="H20" s="108" t="s">
        <v>6</v>
      </c>
      <c r="I20" s="108" t="s">
        <v>7</v>
      </c>
      <c r="J20" s="108" t="s">
        <v>8</v>
      </c>
      <c r="K20" s="108" t="s">
        <v>9</v>
      </c>
      <c r="L20" s="110" t="s">
        <v>10</v>
      </c>
      <c r="M20" s="7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</row>
    <row r="21" spans="2:25" ht="25.2" customHeight="1" thickBot="1" x14ac:dyDescent="0.35">
      <c r="B21" s="105"/>
      <c r="C21" s="23" t="s">
        <v>11</v>
      </c>
      <c r="D21" s="23" t="s">
        <v>12</v>
      </c>
      <c r="E21" s="23" t="s">
        <v>13</v>
      </c>
      <c r="F21" s="23" t="s">
        <v>12</v>
      </c>
      <c r="G21" s="109"/>
      <c r="H21" s="109"/>
      <c r="I21" s="109"/>
      <c r="J21" s="109"/>
      <c r="K21" s="109"/>
      <c r="L21" s="111"/>
      <c r="M21" s="7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</row>
    <row r="22" spans="2:25" x14ac:dyDescent="0.3">
      <c r="B22" s="24">
        <v>1</v>
      </c>
      <c r="C22" s="25">
        <v>44961</v>
      </c>
      <c r="D22" s="35">
        <v>0.75902777777777775</v>
      </c>
      <c r="E22" s="25">
        <v>44961</v>
      </c>
      <c r="F22" s="35">
        <v>0.77500000000000002</v>
      </c>
      <c r="G22" s="39">
        <v>23</v>
      </c>
      <c r="H22" s="38" t="s">
        <v>50</v>
      </c>
      <c r="I22" s="36" t="s">
        <v>57</v>
      </c>
      <c r="J22" s="26" t="s">
        <v>52</v>
      </c>
      <c r="K22" s="27">
        <v>312.548</v>
      </c>
      <c r="L22" s="28">
        <f t="shared" ref="L22:L33" si="1">G22/1440*K22</f>
        <v>4.992086111111111</v>
      </c>
      <c r="M22" s="75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</row>
    <row r="23" spans="2:25" x14ac:dyDescent="0.3">
      <c r="B23" s="24">
        <v>2</v>
      </c>
      <c r="C23" s="25">
        <v>44961</v>
      </c>
      <c r="D23" s="35">
        <v>0.77708333333333324</v>
      </c>
      <c r="E23" s="25">
        <v>44961</v>
      </c>
      <c r="F23" s="35">
        <v>0.94513888888888886</v>
      </c>
      <c r="G23" s="39">
        <v>242</v>
      </c>
      <c r="H23" s="38" t="s">
        <v>50</v>
      </c>
      <c r="I23" s="36" t="s">
        <v>57</v>
      </c>
      <c r="J23" s="26" t="s">
        <v>52</v>
      </c>
      <c r="K23" s="27">
        <v>312.548</v>
      </c>
      <c r="L23" s="28">
        <f t="shared" si="1"/>
        <v>52.525427777777786</v>
      </c>
      <c r="M23" s="75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</row>
    <row r="24" spans="2:25" x14ac:dyDescent="0.3">
      <c r="B24" s="24">
        <v>3</v>
      </c>
      <c r="C24" s="25">
        <v>44962</v>
      </c>
      <c r="D24" s="35">
        <v>0.41111111111111115</v>
      </c>
      <c r="E24" s="25">
        <v>44962</v>
      </c>
      <c r="F24" s="35">
        <v>0.4201388888888889</v>
      </c>
      <c r="G24" s="39">
        <v>13</v>
      </c>
      <c r="H24" s="38" t="s">
        <v>50</v>
      </c>
      <c r="I24" s="36" t="s">
        <v>57</v>
      </c>
      <c r="J24" s="26" t="s">
        <v>53</v>
      </c>
      <c r="K24" s="27">
        <v>21.08</v>
      </c>
      <c r="L24" s="28">
        <f t="shared" si="1"/>
        <v>0.19030555555555553</v>
      </c>
      <c r="M24" s="75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</row>
    <row r="25" spans="2:25" x14ac:dyDescent="0.3">
      <c r="B25" s="24">
        <v>4</v>
      </c>
      <c r="C25" s="25">
        <v>44962</v>
      </c>
      <c r="D25" s="35">
        <v>0.61597222222222225</v>
      </c>
      <c r="E25" s="25">
        <v>44962</v>
      </c>
      <c r="F25" s="35">
        <v>0.62638888888888888</v>
      </c>
      <c r="G25" s="39">
        <v>15</v>
      </c>
      <c r="H25" s="38" t="s">
        <v>50</v>
      </c>
      <c r="I25" s="36" t="s">
        <v>57</v>
      </c>
      <c r="J25" s="26" t="s">
        <v>53</v>
      </c>
      <c r="K25" s="27">
        <v>21.08</v>
      </c>
      <c r="L25" s="28">
        <f t="shared" si="1"/>
        <v>0.2195833333333333</v>
      </c>
      <c r="M25" s="75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</row>
    <row r="26" spans="2:25" x14ac:dyDescent="0.3">
      <c r="B26" s="52">
        <v>5</v>
      </c>
      <c r="C26" s="53">
        <v>44962</v>
      </c>
      <c r="D26" s="54">
        <v>0.62638888888888888</v>
      </c>
      <c r="E26" s="53">
        <v>44962</v>
      </c>
      <c r="F26" s="54">
        <v>0.65</v>
      </c>
      <c r="G26" s="55">
        <v>34</v>
      </c>
      <c r="H26" s="38" t="s">
        <v>50</v>
      </c>
      <c r="I26" s="36" t="s">
        <v>57</v>
      </c>
      <c r="J26" s="56" t="s">
        <v>53</v>
      </c>
      <c r="K26" s="57">
        <v>21.08</v>
      </c>
      <c r="L26" s="58">
        <f t="shared" si="1"/>
        <v>0.49772222222222218</v>
      </c>
      <c r="M26" s="75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</row>
    <row r="27" spans="2:25" x14ac:dyDescent="0.3">
      <c r="B27" s="52">
        <v>6</v>
      </c>
      <c r="C27" s="53">
        <v>44962</v>
      </c>
      <c r="D27" s="54">
        <v>0.6694444444444444</v>
      </c>
      <c r="E27" s="53">
        <v>44962</v>
      </c>
      <c r="F27" s="54">
        <v>0.7402777777777777</v>
      </c>
      <c r="G27" s="55">
        <v>102</v>
      </c>
      <c r="H27" s="38" t="s">
        <v>50</v>
      </c>
      <c r="I27" s="36" t="s">
        <v>57</v>
      </c>
      <c r="J27" s="56" t="s">
        <v>53</v>
      </c>
      <c r="K27" s="57">
        <v>21.08</v>
      </c>
      <c r="L27" s="58">
        <f t="shared" si="1"/>
        <v>1.4931666666666665</v>
      </c>
      <c r="M27" s="75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</row>
    <row r="28" spans="2:25" x14ac:dyDescent="0.3">
      <c r="B28" s="52">
        <v>7</v>
      </c>
      <c r="C28" s="53">
        <v>44963</v>
      </c>
      <c r="D28" s="54">
        <v>0.42777777777777781</v>
      </c>
      <c r="E28" s="53">
        <v>44963</v>
      </c>
      <c r="F28" s="54">
        <v>0.5</v>
      </c>
      <c r="G28" s="55">
        <v>104</v>
      </c>
      <c r="H28" s="46" t="s">
        <v>54</v>
      </c>
      <c r="I28" s="47" t="s">
        <v>55</v>
      </c>
      <c r="J28" s="56" t="s">
        <v>53</v>
      </c>
      <c r="K28" s="57">
        <v>21.08</v>
      </c>
      <c r="L28" s="58">
        <f t="shared" si="1"/>
        <v>1.5224444444444443</v>
      </c>
      <c r="M28" s="75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</row>
    <row r="29" spans="2:25" x14ac:dyDescent="0.3">
      <c r="B29" s="52">
        <v>8</v>
      </c>
      <c r="C29" s="53">
        <v>44963</v>
      </c>
      <c r="D29" s="54">
        <v>0.5</v>
      </c>
      <c r="E29" s="53">
        <v>44963</v>
      </c>
      <c r="F29" s="54">
        <v>0.60069444444444442</v>
      </c>
      <c r="G29" s="55">
        <v>145</v>
      </c>
      <c r="H29" s="44" t="s">
        <v>50</v>
      </c>
      <c r="I29" s="45" t="s">
        <v>55</v>
      </c>
      <c r="J29" s="56" t="s">
        <v>53</v>
      </c>
      <c r="K29" s="57">
        <v>21.08</v>
      </c>
      <c r="L29" s="58">
        <f t="shared" si="1"/>
        <v>2.122638888888889</v>
      </c>
      <c r="M29" s="75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</row>
    <row r="30" spans="2:25" x14ac:dyDescent="0.3">
      <c r="B30" s="52">
        <v>9</v>
      </c>
      <c r="C30" s="53">
        <v>44966</v>
      </c>
      <c r="D30" s="54">
        <v>0.37083333333333335</v>
      </c>
      <c r="E30" s="53">
        <v>44966</v>
      </c>
      <c r="F30" s="54">
        <v>0.375</v>
      </c>
      <c r="G30" s="55">
        <v>6</v>
      </c>
      <c r="H30" s="44" t="s">
        <v>50</v>
      </c>
      <c r="I30" s="45" t="s">
        <v>55</v>
      </c>
      <c r="J30" s="56" t="s">
        <v>53</v>
      </c>
      <c r="K30" s="57">
        <v>21.486000000000001</v>
      </c>
      <c r="L30" s="58">
        <f t="shared" si="1"/>
        <v>8.9525000000000007E-2</v>
      </c>
      <c r="M30" s="75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</row>
    <row r="31" spans="2:25" x14ac:dyDescent="0.3">
      <c r="B31" s="52">
        <v>10</v>
      </c>
      <c r="C31" s="53">
        <v>44966</v>
      </c>
      <c r="D31" s="54">
        <v>0.375</v>
      </c>
      <c r="E31" s="53">
        <v>44966</v>
      </c>
      <c r="F31" s="54">
        <v>0.62569444444444444</v>
      </c>
      <c r="G31" s="55">
        <v>361</v>
      </c>
      <c r="H31" s="46" t="s">
        <v>54</v>
      </c>
      <c r="I31" s="47" t="s">
        <v>55</v>
      </c>
      <c r="J31" s="56" t="s">
        <v>53</v>
      </c>
      <c r="K31" s="57">
        <v>21.486000000000001</v>
      </c>
      <c r="L31" s="58">
        <f t="shared" si="1"/>
        <v>5.3864208333333332</v>
      </c>
      <c r="M31" s="75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</row>
    <row r="32" spans="2:25" x14ac:dyDescent="0.3">
      <c r="B32" s="52">
        <v>11</v>
      </c>
      <c r="C32" s="53">
        <v>44974</v>
      </c>
      <c r="D32" s="54">
        <v>0.51111111111111118</v>
      </c>
      <c r="E32" s="53">
        <v>44974</v>
      </c>
      <c r="F32" s="54">
        <v>0.62291666666666667</v>
      </c>
      <c r="G32" s="55">
        <v>161</v>
      </c>
      <c r="H32" s="46" t="s">
        <v>54</v>
      </c>
      <c r="I32" s="47" t="s">
        <v>55</v>
      </c>
      <c r="J32" s="56" t="s">
        <v>52</v>
      </c>
      <c r="K32" s="57">
        <v>327.28399999999999</v>
      </c>
      <c r="L32" s="58">
        <f t="shared" si="1"/>
        <v>36.592169444444444</v>
      </c>
      <c r="M32" s="75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</row>
    <row r="33" spans="2:25" x14ac:dyDescent="0.3">
      <c r="B33" s="52">
        <v>12</v>
      </c>
      <c r="C33" s="53">
        <v>44981</v>
      </c>
      <c r="D33" s="54">
        <v>0.55694444444444446</v>
      </c>
      <c r="E33" s="53">
        <v>44981</v>
      </c>
      <c r="F33" s="54">
        <v>0.5625</v>
      </c>
      <c r="G33" s="55">
        <v>8</v>
      </c>
      <c r="H33" s="44" t="s">
        <v>50</v>
      </c>
      <c r="I33" s="45" t="s">
        <v>55</v>
      </c>
      <c r="J33" s="56" t="s">
        <v>56</v>
      </c>
      <c r="K33" s="57">
        <v>350.79399999999998</v>
      </c>
      <c r="L33" s="58">
        <f t="shared" si="1"/>
        <v>1.9488555555555556</v>
      </c>
      <c r="M33" s="75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</row>
    <row r="34" spans="2:25" ht="15" thickBot="1" x14ac:dyDescent="0.35">
      <c r="B34" s="52">
        <v>13</v>
      </c>
      <c r="C34" s="53">
        <v>44981</v>
      </c>
      <c r="D34" s="54">
        <v>0.5625</v>
      </c>
      <c r="E34" s="53">
        <v>44981</v>
      </c>
      <c r="F34" s="54">
        <v>0.69652777777777775</v>
      </c>
      <c r="G34" s="55">
        <v>193</v>
      </c>
      <c r="H34" s="46" t="s">
        <v>54</v>
      </c>
      <c r="I34" s="47" t="s">
        <v>55</v>
      </c>
      <c r="J34" s="56" t="s">
        <v>56</v>
      </c>
      <c r="K34" s="57">
        <v>350.79399999999998</v>
      </c>
      <c r="L34" s="58">
        <f t="shared" ref="L34" si="2">G34/1440*K34</f>
        <v>47.016140277777772</v>
      </c>
      <c r="M34" s="75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</row>
    <row r="35" spans="2:25" x14ac:dyDescent="0.3">
      <c r="B35" s="29" t="s">
        <v>14</v>
      </c>
      <c r="C35" s="30"/>
      <c r="D35" s="30"/>
      <c r="E35" s="30"/>
      <c r="F35" s="30"/>
      <c r="G35" s="33">
        <f>SUM(G22:G34)</f>
        <v>1407</v>
      </c>
      <c r="H35" s="87" t="s">
        <v>15</v>
      </c>
      <c r="I35" s="88"/>
      <c r="J35" s="88"/>
      <c r="K35" s="88"/>
      <c r="L35" s="31">
        <f>SUM(L22:L34)</f>
        <v>154.59648611111112</v>
      </c>
      <c r="M35" s="75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</row>
    <row r="36" spans="2:25" ht="15" thickBot="1" x14ac:dyDescent="0.35">
      <c r="B36" s="89" t="s">
        <v>16</v>
      </c>
      <c r="C36" s="90"/>
      <c r="D36" s="90"/>
      <c r="E36" s="90"/>
      <c r="F36" s="91"/>
      <c r="G36" s="34">
        <f>G35+G11</f>
        <v>1446</v>
      </c>
      <c r="H36" s="92" t="s">
        <v>17</v>
      </c>
      <c r="I36" s="93"/>
      <c r="J36" s="93"/>
      <c r="K36" s="93"/>
      <c r="L36" s="32">
        <f>L35+L11</f>
        <v>181.05663194444446</v>
      </c>
      <c r="M36" s="75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</row>
    <row r="37" spans="2:25" x14ac:dyDescent="0.3">
      <c r="M37" s="86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</row>
    <row r="38" spans="2:25" x14ac:dyDescent="0.3">
      <c r="M38" s="86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</row>
    <row r="39" spans="2:25" ht="15" thickBot="1" x14ac:dyDescent="0.35">
      <c r="K39" s="43"/>
      <c r="L39" s="43"/>
      <c r="M39" s="86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</row>
    <row r="40" spans="2:25" x14ac:dyDescent="0.3">
      <c r="B40" s="94" t="s">
        <v>19</v>
      </c>
      <c r="C40" s="95"/>
      <c r="D40" s="95"/>
      <c r="E40" s="95"/>
      <c r="F40" s="95"/>
      <c r="G40" s="95"/>
      <c r="H40" s="95"/>
      <c r="I40" s="95"/>
      <c r="J40" s="95"/>
      <c r="K40" s="95"/>
      <c r="L40" s="96"/>
      <c r="M40" s="7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</row>
    <row r="41" spans="2:25" ht="15" thickBot="1" x14ac:dyDescent="0.35">
      <c r="B41" s="97"/>
      <c r="C41" s="98"/>
      <c r="D41" s="98"/>
      <c r="E41" s="98"/>
      <c r="F41" s="98"/>
      <c r="G41" s="98"/>
      <c r="H41" s="98"/>
      <c r="I41" s="98"/>
      <c r="J41" s="98"/>
      <c r="K41" s="98"/>
      <c r="L41" s="99"/>
      <c r="M41" s="7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</row>
    <row r="42" spans="2:25" ht="15" thickBot="1" x14ac:dyDescent="0.35">
      <c r="B42" s="18"/>
      <c r="C42" s="37"/>
      <c r="D42" s="19"/>
      <c r="E42" s="19"/>
      <c r="F42" s="19"/>
      <c r="G42" s="19"/>
      <c r="H42" s="19"/>
      <c r="I42" s="19"/>
      <c r="J42" s="19"/>
      <c r="K42" s="19"/>
      <c r="L42" s="19"/>
      <c r="M42" s="86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</row>
    <row r="43" spans="2:25" ht="15" thickBot="1" x14ac:dyDescent="0.35">
      <c r="B43" s="100" t="s">
        <v>1</v>
      </c>
      <c r="C43" s="101"/>
      <c r="D43" s="20"/>
      <c r="E43" s="21"/>
      <c r="F43" s="20"/>
      <c r="G43" s="21"/>
      <c r="H43" s="21"/>
      <c r="I43" s="21"/>
      <c r="J43" s="21"/>
      <c r="K43" s="21"/>
      <c r="L43" s="21"/>
      <c r="M43" s="86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</row>
    <row r="44" spans="2:25" ht="15" thickBot="1" x14ac:dyDescent="0.35">
      <c r="B44" s="102" t="s">
        <v>2</v>
      </c>
      <c r="C44" s="103"/>
      <c r="D44" s="48"/>
      <c r="E44" s="48"/>
      <c r="F44" s="48"/>
      <c r="G44" s="48"/>
      <c r="H44" s="48"/>
      <c r="I44" s="48"/>
      <c r="J44" s="48"/>
      <c r="K44" s="48"/>
      <c r="L44" s="22"/>
      <c r="M44" s="7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</row>
    <row r="45" spans="2:25" x14ac:dyDescent="0.3">
      <c r="B45" s="104"/>
      <c r="C45" s="106" t="s">
        <v>3</v>
      </c>
      <c r="D45" s="107"/>
      <c r="E45" s="106" t="s">
        <v>4</v>
      </c>
      <c r="F45" s="107"/>
      <c r="G45" s="108" t="s">
        <v>5</v>
      </c>
      <c r="H45" s="108" t="s">
        <v>6</v>
      </c>
      <c r="I45" s="108" t="s">
        <v>7</v>
      </c>
      <c r="J45" s="108" t="s">
        <v>8</v>
      </c>
      <c r="K45" s="108" t="s">
        <v>9</v>
      </c>
      <c r="L45" s="110" t="s">
        <v>10</v>
      </c>
      <c r="M45" s="7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</row>
    <row r="46" spans="2:25" ht="28.2" customHeight="1" thickBot="1" x14ac:dyDescent="0.35">
      <c r="B46" s="105"/>
      <c r="C46" s="23" t="s">
        <v>11</v>
      </c>
      <c r="D46" s="23" t="s">
        <v>12</v>
      </c>
      <c r="E46" s="23" t="s">
        <v>13</v>
      </c>
      <c r="F46" s="23" t="s">
        <v>12</v>
      </c>
      <c r="G46" s="109"/>
      <c r="H46" s="109"/>
      <c r="I46" s="109"/>
      <c r="J46" s="109"/>
      <c r="K46" s="109"/>
      <c r="L46" s="111"/>
      <c r="M46" s="7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</row>
    <row r="47" spans="2:25" x14ac:dyDescent="0.3">
      <c r="B47" s="24">
        <v>1</v>
      </c>
      <c r="C47" s="25">
        <v>44998</v>
      </c>
      <c r="D47" s="35">
        <v>0.46875</v>
      </c>
      <c r="E47" s="25">
        <v>44998</v>
      </c>
      <c r="F47" s="35">
        <v>0.58333333333333337</v>
      </c>
      <c r="G47" s="39">
        <v>165</v>
      </c>
      <c r="H47" s="46" t="s">
        <v>54</v>
      </c>
      <c r="I47" s="47" t="s">
        <v>55</v>
      </c>
      <c r="J47" s="26" t="s">
        <v>52</v>
      </c>
      <c r="K47" s="27">
        <v>271.11</v>
      </c>
      <c r="L47" s="28">
        <f t="shared" ref="L47:L48" si="3">G47/1440*K47</f>
        <v>31.064687500000002</v>
      </c>
      <c r="M47" s="7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</row>
    <row r="48" spans="2:25" ht="15" thickBot="1" x14ac:dyDescent="0.35">
      <c r="B48" s="24">
        <v>2</v>
      </c>
      <c r="C48" s="25">
        <v>44998</v>
      </c>
      <c r="D48" s="35">
        <v>0.58333333333333337</v>
      </c>
      <c r="E48" s="25">
        <v>44998</v>
      </c>
      <c r="F48" s="35">
        <v>0.64444444444444449</v>
      </c>
      <c r="G48" s="39">
        <v>88</v>
      </c>
      <c r="H48" s="44" t="s">
        <v>50</v>
      </c>
      <c r="I48" s="45" t="s">
        <v>55</v>
      </c>
      <c r="J48" s="26" t="s">
        <v>52</v>
      </c>
      <c r="K48" s="27">
        <v>271.11</v>
      </c>
      <c r="L48" s="28">
        <f t="shared" si="3"/>
        <v>16.567833333333333</v>
      </c>
      <c r="M48" s="7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</row>
    <row r="49" spans="2:25" x14ac:dyDescent="0.3">
      <c r="B49" s="29" t="s">
        <v>14</v>
      </c>
      <c r="C49" s="30"/>
      <c r="D49" s="30"/>
      <c r="E49" s="30"/>
      <c r="F49" s="30"/>
      <c r="G49" s="33">
        <f>SUM(G47:G48)</f>
        <v>253</v>
      </c>
      <c r="H49" s="87" t="s">
        <v>15</v>
      </c>
      <c r="I49" s="88"/>
      <c r="J49" s="88"/>
      <c r="K49" s="88"/>
      <c r="L49" s="31">
        <f>SUM(L47:L48)</f>
        <v>47.632520833333331</v>
      </c>
      <c r="M49" s="7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</row>
    <row r="50" spans="2:25" ht="15" thickBot="1" x14ac:dyDescent="0.35">
      <c r="B50" s="89" t="s">
        <v>16</v>
      </c>
      <c r="C50" s="90"/>
      <c r="D50" s="90"/>
      <c r="E50" s="90"/>
      <c r="F50" s="91"/>
      <c r="G50" s="34">
        <f>G49+G36</f>
        <v>1699</v>
      </c>
      <c r="H50" s="92" t="s">
        <v>17</v>
      </c>
      <c r="I50" s="93"/>
      <c r="J50" s="93"/>
      <c r="K50" s="93"/>
      <c r="L50" s="32">
        <f>L49+L36</f>
        <v>228.68915277777779</v>
      </c>
      <c r="M50" s="75"/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/>
    </row>
    <row r="51" spans="2:25" x14ac:dyDescent="0.3">
      <c r="M51" s="86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85"/>
    </row>
    <row r="52" spans="2:25" ht="15" thickBot="1" x14ac:dyDescent="0.35">
      <c r="M52" s="86"/>
      <c r="N52" s="85"/>
      <c r="O52" s="85"/>
      <c r="P52" s="85"/>
      <c r="Q52" s="85"/>
      <c r="R52" s="85"/>
      <c r="S52" s="85"/>
      <c r="T52" s="85"/>
      <c r="U52" s="85"/>
      <c r="V52" s="85"/>
      <c r="W52" s="85"/>
      <c r="X52" s="85"/>
      <c r="Y52" s="85"/>
    </row>
    <row r="53" spans="2:25" x14ac:dyDescent="0.3">
      <c r="B53" s="94" t="s">
        <v>20</v>
      </c>
      <c r="C53" s="95"/>
      <c r="D53" s="95"/>
      <c r="E53" s="95"/>
      <c r="F53" s="95"/>
      <c r="G53" s="95"/>
      <c r="H53" s="95"/>
      <c r="I53" s="95"/>
      <c r="J53" s="95"/>
      <c r="K53" s="95"/>
      <c r="L53" s="96"/>
      <c r="M53" s="75"/>
      <c r="N53" s="85"/>
      <c r="O53" s="85"/>
      <c r="P53" s="85"/>
      <c r="Q53" s="85"/>
      <c r="R53" s="85"/>
      <c r="S53" s="85"/>
      <c r="T53" s="85"/>
      <c r="U53" s="85"/>
      <c r="V53" s="85"/>
      <c r="W53" s="85"/>
      <c r="X53" s="85"/>
      <c r="Y53" s="85"/>
    </row>
    <row r="54" spans="2:25" ht="15" thickBot="1" x14ac:dyDescent="0.35">
      <c r="B54" s="97"/>
      <c r="C54" s="98"/>
      <c r="D54" s="98"/>
      <c r="E54" s="98"/>
      <c r="F54" s="98"/>
      <c r="G54" s="98"/>
      <c r="H54" s="98"/>
      <c r="I54" s="98"/>
      <c r="J54" s="98"/>
      <c r="K54" s="98"/>
      <c r="L54" s="99"/>
      <c r="M54" s="7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/>
      <c r="Y54" s="85"/>
    </row>
    <row r="55" spans="2:25" ht="15" thickBot="1" x14ac:dyDescent="0.35">
      <c r="B55" s="18"/>
      <c r="C55" s="37"/>
      <c r="D55" s="19"/>
      <c r="E55" s="19"/>
      <c r="F55" s="19"/>
      <c r="G55" s="19"/>
      <c r="H55" s="19"/>
      <c r="I55" s="19"/>
      <c r="J55" s="19"/>
      <c r="K55" s="19"/>
      <c r="L55" s="19"/>
      <c r="M55" s="86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  <c r="Y55" s="85"/>
    </row>
    <row r="56" spans="2:25" ht="15" thickBot="1" x14ac:dyDescent="0.35">
      <c r="B56" s="100" t="s">
        <v>1</v>
      </c>
      <c r="C56" s="101"/>
      <c r="D56" s="20"/>
      <c r="E56" s="21"/>
      <c r="F56" s="20"/>
      <c r="G56" s="21"/>
      <c r="H56" s="21"/>
      <c r="I56" s="21"/>
      <c r="J56" s="21"/>
      <c r="K56" s="21"/>
      <c r="L56" s="21"/>
      <c r="M56" s="86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</row>
    <row r="57" spans="2:25" ht="15" thickBot="1" x14ac:dyDescent="0.35">
      <c r="B57" s="102" t="s">
        <v>2</v>
      </c>
      <c r="C57" s="103"/>
      <c r="D57" s="49"/>
      <c r="E57" s="49"/>
      <c r="F57" s="49"/>
      <c r="G57" s="49"/>
      <c r="H57" s="49"/>
      <c r="I57" s="49"/>
      <c r="J57" s="49"/>
      <c r="K57" s="49"/>
      <c r="L57" s="22"/>
      <c r="M57" s="75"/>
      <c r="N57" s="85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</row>
    <row r="58" spans="2:25" x14ac:dyDescent="0.3">
      <c r="B58" s="104"/>
      <c r="C58" s="106" t="s">
        <v>3</v>
      </c>
      <c r="D58" s="107"/>
      <c r="E58" s="106" t="s">
        <v>4</v>
      </c>
      <c r="F58" s="107"/>
      <c r="G58" s="108" t="s">
        <v>5</v>
      </c>
      <c r="H58" s="108" t="s">
        <v>6</v>
      </c>
      <c r="I58" s="108" t="s">
        <v>7</v>
      </c>
      <c r="J58" s="108" t="s">
        <v>8</v>
      </c>
      <c r="K58" s="108" t="s">
        <v>9</v>
      </c>
      <c r="L58" s="110" t="s">
        <v>10</v>
      </c>
      <c r="M58" s="75"/>
      <c r="N58" s="85"/>
      <c r="O58" s="85"/>
      <c r="P58" s="85"/>
      <c r="Q58" s="85"/>
      <c r="R58" s="85"/>
      <c r="S58" s="85"/>
      <c r="T58" s="85"/>
      <c r="U58" s="85"/>
      <c r="V58" s="85"/>
      <c r="W58" s="85"/>
      <c r="X58" s="85"/>
      <c r="Y58" s="85"/>
    </row>
    <row r="59" spans="2:25" ht="30" customHeight="1" thickBot="1" x14ac:dyDescent="0.35">
      <c r="B59" s="105"/>
      <c r="C59" s="23" t="s">
        <v>11</v>
      </c>
      <c r="D59" s="23" t="s">
        <v>12</v>
      </c>
      <c r="E59" s="23" t="s">
        <v>13</v>
      </c>
      <c r="F59" s="23" t="s">
        <v>12</v>
      </c>
      <c r="G59" s="109"/>
      <c r="H59" s="109"/>
      <c r="I59" s="109"/>
      <c r="J59" s="109"/>
      <c r="K59" s="109"/>
      <c r="L59" s="111"/>
      <c r="M59" s="75"/>
      <c r="N59" s="85"/>
      <c r="O59" s="85"/>
      <c r="P59" s="85"/>
      <c r="Q59" s="85"/>
      <c r="R59" s="85"/>
      <c r="S59" s="85"/>
      <c r="T59" s="85"/>
      <c r="U59" s="85"/>
      <c r="V59" s="85"/>
      <c r="W59" s="85"/>
      <c r="X59" s="85"/>
      <c r="Y59" s="85"/>
    </row>
    <row r="60" spans="2:25" x14ac:dyDescent="0.3">
      <c r="B60" s="24">
        <v>1</v>
      </c>
      <c r="C60" s="25">
        <v>45024</v>
      </c>
      <c r="D60" s="35">
        <v>0.66249999999999998</v>
      </c>
      <c r="E60" s="25">
        <v>45024</v>
      </c>
      <c r="F60" s="35">
        <v>0.67291666666666661</v>
      </c>
      <c r="G60" s="39">
        <v>15</v>
      </c>
      <c r="H60" s="38" t="s">
        <v>50</v>
      </c>
      <c r="I60" s="36" t="s">
        <v>58</v>
      </c>
      <c r="J60" s="26" t="s">
        <v>59</v>
      </c>
      <c r="K60" s="27">
        <v>481.03300000000002</v>
      </c>
      <c r="L60" s="28">
        <f t="shared" ref="L60:L64" si="4">G60/1440*K60</f>
        <v>5.0107604166666668</v>
      </c>
      <c r="M60" s="75"/>
      <c r="N60" s="85"/>
      <c r="O60" s="85"/>
      <c r="P60" s="85"/>
      <c r="Q60" s="85"/>
      <c r="R60" s="85"/>
      <c r="S60" s="85"/>
      <c r="T60" s="85"/>
      <c r="U60" s="85"/>
      <c r="V60" s="85"/>
      <c r="W60" s="85"/>
      <c r="X60" s="85"/>
      <c r="Y60" s="85"/>
    </row>
    <row r="61" spans="2:25" x14ac:dyDescent="0.3">
      <c r="B61" s="24">
        <v>2</v>
      </c>
      <c r="C61" s="25">
        <v>45027</v>
      </c>
      <c r="D61" s="35">
        <v>0.13819444444444443</v>
      </c>
      <c r="E61" s="25">
        <v>45027</v>
      </c>
      <c r="F61" s="35">
        <v>0.19652777777777777</v>
      </c>
      <c r="G61" s="39">
        <v>84</v>
      </c>
      <c r="H61" s="46" t="s">
        <v>54</v>
      </c>
      <c r="I61" s="47" t="s">
        <v>55</v>
      </c>
      <c r="J61" s="26" t="s">
        <v>60</v>
      </c>
      <c r="K61" s="27">
        <v>451.68200000000002</v>
      </c>
      <c r="L61" s="28">
        <f t="shared" si="4"/>
        <v>26.34811666666667</v>
      </c>
      <c r="M61" s="75"/>
      <c r="N61" s="85"/>
      <c r="O61" s="85"/>
      <c r="P61" s="85"/>
      <c r="Q61" s="85"/>
      <c r="R61" s="85"/>
      <c r="S61" s="85"/>
      <c r="T61" s="85"/>
      <c r="U61" s="85"/>
      <c r="V61" s="85"/>
      <c r="W61" s="85"/>
      <c r="X61" s="85"/>
      <c r="Y61" s="85"/>
    </row>
    <row r="62" spans="2:25" x14ac:dyDescent="0.3">
      <c r="B62" s="24">
        <v>3</v>
      </c>
      <c r="C62" s="25">
        <v>45027</v>
      </c>
      <c r="D62" s="35">
        <v>0.13958333333333334</v>
      </c>
      <c r="E62" s="25">
        <v>45027</v>
      </c>
      <c r="F62" s="35">
        <v>0.19722222222222222</v>
      </c>
      <c r="G62" s="39">
        <v>83</v>
      </c>
      <c r="H62" s="46" t="s">
        <v>54</v>
      </c>
      <c r="I62" s="47" t="s">
        <v>55</v>
      </c>
      <c r="J62" s="26" t="s">
        <v>56</v>
      </c>
      <c r="K62" s="27">
        <v>350.29</v>
      </c>
      <c r="L62" s="28">
        <f t="shared" si="4"/>
        <v>20.190326388888892</v>
      </c>
      <c r="M62" s="75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</row>
    <row r="63" spans="2:25" x14ac:dyDescent="0.3">
      <c r="B63" s="24">
        <v>4</v>
      </c>
      <c r="C63" s="25">
        <v>45035</v>
      </c>
      <c r="D63" s="35">
        <v>0.63402777777777775</v>
      </c>
      <c r="E63" s="25">
        <v>45035</v>
      </c>
      <c r="F63" s="35">
        <v>0.63611111111111118</v>
      </c>
      <c r="G63" s="39">
        <v>3</v>
      </c>
      <c r="H63" s="38" t="s">
        <v>50</v>
      </c>
      <c r="I63" s="36" t="s">
        <v>57</v>
      </c>
      <c r="J63" s="26" t="s">
        <v>61</v>
      </c>
      <c r="K63" s="27">
        <v>541.78</v>
      </c>
      <c r="L63" s="28">
        <f t="shared" si="4"/>
        <v>1.1287083333333332</v>
      </c>
      <c r="M63" s="75"/>
      <c r="N63" s="85"/>
      <c r="O63" s="85"/>
      <c r="P63" s="85"/>
      <c r="Q63" s="85"/>
      <c r="R63" s="85"/>
      <c r="S63" s="85"/>
      <c r="T63" s="85"/>
      <c r="U63" s="85"/>
      <c r="V63" s="85"/>
      <c r="W63" s="85"/>
      <c r="X63" s="85"/>
      <c r="Y63" s="85"/>
    </row>
    <row r="64" spans="2:25" ht="15" thickBot="1" x14ac:dyDescent="0.35">
      <c r="B64" s="24">
        <v>5</v>
      </c>
      <c r="C64" s="25">
        <v>45042</v>
      </c>
      <c r="D64" s="35">
        <v>4.7916666666666663E-2</v>
      </c>
      <c r="E64" s="25">
        <v>45042</v>
      </c>
      <c r="F64" s="35">
        <v>7.2916666666666671E-2</v>
      </c>
      <c r="G64" s="39">
        <v>36</v>
      </c>
      <c r="H64" s="38" t="s">
        <v>50</v>
      </c>
      <c r="I64" s="36" t="s">
        <v>57</v>
      </c>
      <c r="J64" s="26" t="s">
        <v>61</v>
      </c>
      <c r="K64" s="27">
        <v>496.21699999999998</v>
      </c>
      <c r="L64" s="28">
        <f t="shared" si="4"/>
        <v>12.405425000000001</v>
      </c>
      <c r="M64" s="75"/>
      <c r="N64" s="85"/>
      <c r="O64" s="85"/>
      <c r="P64" s="85"/>
      <c r="Q64" s="85"/>
      <c r="R64" s="85"/>
      <c r="S64" s="85"/>
      <c r="T64" s="85"/>
      <c r="U64" s="85"/>
      <c r="V64" s="85"/>
      <c r="W64" s="85"/>
      <c r="X64" s="85"/>
      <c r="Y64" s="85"/>
    </row>
    <row r="65" spans="2:25" x14ac:dyDescent="0.3">
      <c r="B65" s="29" t="s">
        <v>14</v>
      </c>
      <c r="C65" s="30"/>
      <c r="D65" s="30"/>
      <c r="E65" s="30"/>
      <c r="F65" s="30"/>
      <c r="G65" s="33">
        <f>SUM(G60:G64)</f>
        <v>221</v>
      </c>
      <c r="H65" s="87" t="s">
        <v>15</v>
      </c>
      <c r="I65" s="88"/>
      <c r="J65" s="88"/>
      <c r="K65" s="88"/>
      <c r="L65" s="31">
        <f>SUM(L60:L64)</f>
        <v>65.083336805555575</v>
      </c>
      <c r="M65" s="75"/>
      <c r="N65" s="85"/>
      <c r="O65" s="85"/>
      <c r="P65" s="85"/>
      <c r="Q65" s="85"/>
      <c r="R65" s="85"/>
      <c r="S65" s="85"/>
      <c r="T65" s="85"/>
      <c r="U65" s="85"/>
      <c r="V65" s="85"/>
      <c r="W65" s="85"/>
      <c r="X65" s="85"/>
      <c r="Y65" s="85"/>
    </row>
    <row r="66" spans="2:25" ht="15" thickBot="1" x14ac:dyDescent="0.35">
      <c r="B66" s="89" t="s">
        <v>16</v>
      </c>
      <c r="C66" s="90"/>
      <c r="D66" s="90"/>
      <c r="E66" s="90"/>
      <c r="F66" s="91"/>
      <c r="G66" s="34">
        <f>G65+G50</f>
        <v>1920</v>
      </c>
      <c r="H66" s="92" t="s">
        <v>17</v>
      </c>
      <c r="I66" s="93"/>
      <c r="J66" s="93"/>
      <c r="K66" s="93"/>
      <c r="L66" s="32">
        <f>L65+L50</f>
        <v>293.77248958333337</v>
      </c>
      <c r="M66" s="75"/>
      <c r="N66" s="85"/>
      <c r="O66" s="85"/>
      <c r="P66" s="85"/>
      <c r="Q66" s="85"/>
      <c r="R66" s="85"/>
      <c r="S66" s="85"/>
      <c r="T66" s="85"/>
      <c r="U66" s="85"/>
      <c r="V66" s="85"/>
      <c r="W66" s="85"/>
      <c r="X66" s="85"/>
      <c r="Y66" s="85"/>
    </row>
    <row r="67" spans="2:25" x14ac:dyDescent="0.3">
      <c r="M67" s="86"/>
      <c r="N67" s="85"/>
      <c r="O67" s="85"/>
      <c r="P67" s="85"/>
      <c r="Q67" s="85"/>
      <c r="R67" s="85"/>
      <c r="S67" s="85"/>
      <c r="T67" s="85"/>
      <c r="U67" s="85"/>
      <c r="V67" s="85"/>
      <c r="W67" s="85"/>
      <c r="X67" s="85"/>
      <c r="Y67" s="85"/>
    </row>
    <row r="68" spans="2:25" ht="15" thickBot="1" x14ac:dyDescent="0.35">
      <c r="M68" s="86"/>
      <c r="N68" s="85"/>
      <c r="O68" s="85"/>
      <c r="P68" s="85"/>
      <c r="Q68" s="85"/>
      <c r="R68" s="85"/>
      <c r="S68" s="85"/>
      <c r="T68" s="85"/>
      <c r="U68" s="85"/>
      <c r="V68" s="85"/>
      <c r="W68" s="85"/>
      <c r="X68" s="85"/>
      <c r="Y68" s="85"/>
    </row>
    <row r="69" spans="2:25" x14ac:dyDescent="0.3">
      <c r="B69" s="94" t="s">
        <v>48</v>
      </c>
      <c r="C69" s="95"/>
      <c r="D69" s="95"/>
      <c r="E69" s="95"/>
      <c r="F69" s="95"/>
      <c r="G69" s="95"/>
      <c r="H69" s="95"/>
      <c r="I69" s="95"/>
      <c r="J69" s="95"/>
      <c r="K69" s="95"/>
      <c r="L69" s="96"/>
      <c r="M69" s="75"/>
      <c r="N69" s="85"/>
      <c r="O69" s="85"/>
      <c r="P69" s="85"/>
      <c r="Q69" s="85"/>
      <c r="R69" s="85"/>
      <c r="S69" s="85"/>
      <c r="T69" s="85"/>
      <c r="U69" s="85"/>
      <c r="V69" s="85"/>
      <c r="W69" s="85"/>
      <c r="X69" s="85"/>
      <c r="Y69" s="85"/>
    </row>
    <row r="70" spans="2:25" ht="15" thickBot="1" x14ac:dyDescent="0.35">
      <c r="B70" s="97"/>
      <c r="C70" s="98"/>
      <c r="D70" s="98"/>
      <c r="E70" s="98"/>
      <c r="F70" s="98"/>
      <c r="G70" s="98"/>
      <c r="H70" s="98"/>
      <c r="I70" s="98"/>
      <c r="J70" s="98"/>
      <c r="K70" s="98"/>
      <c r="L70" s="99"/>
      <c r="M70" s="7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</row>
    <row r="71" spans="2:25" ht="15" thickBot="1" x14ac:dyDescent="0.35">
      <c r="B71" s="18"/>
      <c r="C71" s="37"/>
      <c r="D71" s="19"/>
      <c r="E71" s="19"/>
      <c r="F71" s="19"/>
      <c r="G71" s="19"/>
      <c r="H71" s="19"/>
      <c r="I71" s="19"/>
      <c r="J71" s="19"/>
      <c r="K71" s="19"/>
      <c r="L71" s="19"/>
      <c r="M71" s="86"/>
      <c r="N71" s="85"/>
      <c r="O71" s="85"/>
      <c r="P71" s="85"/>
      <c r="Q71" s="85"/>
      <c r="R71" s="85"/>
      <c r="S71" s="85"/>
      <c r="T71" s="85"/>
      <c r="U71" s="85"/>
      <c r="V71" s="85"/>
      <c r="W71" s="85"/>
      <c r="X71" s="85"/>
      <c r="Y71" s="85"/>
    </row>
    <row r="72" spans="2:25" ht="15" thickBot="1" x14ac:dyDescent="0.35">
      <c r="B72" s="100" t="s">
        <v>1</v>
      </c>
      <c r="C72" s="101"/>
      <c r="D72" s="20"/>
      <c r="E72" s="21"/>
      <c r="F72" s="20"/>
      <c r="G72" s="21"/>
      <c r="H72" s="21"/>
      <c r="I72" s="21"/>
      <c r="J72" s="21"/>
      <c r="K72" s="21"/>
      <c r="L72" s="21"/>
      <c r="M72" s="86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</row>
    <row r="73" spans="2:25" ht="15" thickBot="1" x14ac:dyDescent="0.35">
      <c r="B73" s="102" t="s">
        <v>2</v>
      </c>
      <c r="C73" s="103"/>
      <c r="D73" s="50"/>
      <c r="E73" s="50"/>
      <c r="F73" s="50"/>
      <c r="G73" s="50"/>
      <c r="H73" s="50"/>
      <c r="I73" s="50"/>
      <c r="J73" s="50"/>
      <c r="K73" s="50"/>
      <c r="L73" s="22"/>
      <c r="M73" s="7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</row>
    <row r="74" spans="2:25" x14ac:dyDescent="0.3">
      <c r="B74" s="104"/>
      <c r="C74" s="106" t="s">
        <v>3</v>
      </c>
      <c r="D74" s="107"/>
      <c r="E74" s="106" t="s">
        <v>4</v>
      </c>
      <c r="F74" s="107"/>
      <c r="G74" s="108" t="s">
        <v>5</v>
      </c>
      <c r="H74" s="108" t="s">
        <v>6</v>
      </c>
      <c r="I74" s="108" t="s">
        <v>7</v>
      </c>
      <c r="J74" s="108" t="s">
        <v>8</v>
      </c>
      <c r="K74" s="108" t="s">
        <v>9</v>
      </c>
      <c r="L74" s="110" t="s">
        <v>10</v>
      </c>
      <c r="M74" s="75"/>
      <c r="N74" s="85"/>
      <c r="O74" s="85"/>
      <c r="P74" s="85"/>
      <c r="Q74" s="85"/>
      <c r="R74" s="85"/>
      <c r="S74" s="85"/>
      <c r="T74" s="85"/>
      <c r="U74" s="85"/>
      <c r="V74" s="85"/>
      <c r="W74" s="85"/>
      <c r="X74" s="85"/>
      <c r="Y74" s="85"/>
    </row>
    <row r="75" spans="2:25" ht="15" thickBot="1" x14ac:dyDescent="0.35">
      <c r="B75" s="105"/>
      <c r="C75" s="23" t="s">
        <v>11</v>
      </c>
      <c r="D75" s="23" t="s">
        <v>12</v>
      </c>
      <c r="E75" s="23" t="s">
        <v>13</v>
      </c>
      <c r="F75" s="23" t="s">
        <v>12</v>
      </c>
      <c r="G75" s="109"/>
      <c r="H75" s="109"/>
      <c r="I75" s="109"/>
      <c r="J75" s="109"/>
      <c r="K75" s="109"/>
      <c r="L75" s="111"/>
      <c r="M75" s="75"/>
      <c r="N75" s="85"/>
      <c r="O75" s="85"/>
      <c r="P75" s="85"/>
      <c r="Q75" s="85"/>
      <c r="R75" s="85"/>
      <c r="S75" s="85"/>
      <c r="T75" s="85"/>
      <c r="U75" s="85"/>
      <c r="V75" s="85"/>
      <c r="W75" s="85"/>
      <c r="X75" s="85"/>
      <c r="Y75" s="85"/>
    </row>
    <row r="76" spans="2:25" x14ac:dyDescent="0.3">
      <c r="B76" s="24">
        <v>1</v>
      </c>
      <c r="C76" s="25">
        <v>45054</v>
      </c>
      <c r="D76" s="35">
        <v>2.7777777777777779E-3</v>
      </c>
      <c r="E76" s="25">
        <v>45054</v>
      </c>
      <c r="F76" s="35">
        <v>0.22013888888888888</v>
      </c>
      <c r="G76" s="39">
        <v>313</v>
      </c>
      <c r="H76" s="46" t="s">
        <v>54</v>
      </c>
      <c r="I76" s="47" t="s">
        <v>55</v>
      </c>
      <c r="J76" s="26" t="s">
        <v>62</v>
      </c>
      <c r="K76" s="27">
        <v>611.99199999999996</v>
      </c>
      <c r="L76" s="28">
        <f t="shared" ref="L76:L80" si="5">G76/1440*K76</f>
        <v>133.02326111111111</v>
      </c>
      <c r="M76" s="75"/>
      <c r="N76" s="85"/>
      <c r="O76" s="85"/>
      <c r="P76" s="85"/>
      <c r="Q76" s="85"/>
      <c r="R76" s="85"/>
      <c r="S76" s="85"/>
      <c r="T76" s="85"/>
      <c r="U76" s="85"/>
      <c r="V76" s="85"/>
      <c r="W76" s="85"/>
      <c r="X76" s="85"/>
      <c r="Y76" s="85"/>
    </row>
    <row r="77" spans="2:25" x14ac:dyDescent="0.3">
      <c r="B77" s="24">
        <v>2</v>
      </c>
      <c r="C77" s="25">
        <v>45055</v>
      </c>
      <c r="D77" s="35">
        <v>2.7777777777777779E-3</v>
      </c>
      <c r="E77" s="25">
        <v>45055</v>
      </c>
      <c r="F77" s="35">
        <v>0.20208333333333331</v>
      </c>
      <c r="G77" s="39">
        <v>287</v>
      </c>
      <c r="H77" s="46" t="s">
        <v>54</v>
      </c>
      <c r="I77" s="47" t="s">
        <v>55</v>
      </c>
      <c r="J77" s="26" t="s">
        <v>62</v>
      </c>
      <c r="K77" s="27">
        <v>611.99199999999996</v>
      </c>
      <c r="L77" s="28">
        <f t="shared" si="5"/>
        <v>121.97340555555556</v>
      </c>
      <c r="M77" s="75"/>
      <c r="N77" s="85"/>
      <c r="O77" s="85"/>
      <c r="P77" s="85"/>
      <c r="Q77" s="85"/>
      <c r="R77" s="85"/>
      <c r="S77" s="85"/>
      <c r="T77" s="85"/>
      <c r="U77" s="85"/>
      <c r="V77" s="85"/>
      <c r="W77" s="85"/>
      <c r="X77" s="85"/>
      <c r="Y77" s="85"/>
    </row>
    <row r="78" spans="2:25" x14ac:dyDescent="0.3">
      <c r="B78" s="24">
        <v>3</v>
      </c>
      <c r="C78" s="25">
        <v>45061</v>
      </c>
      <c r="D78" s="35">
        <v>3.5416666666666666E-2</v>
      </c>
      <c r="E78" s="25">
        <v>45061</v>
      </c>
      <c r="F78" s="35">
        <v>0.23055555555555554</v>
      </c>
      <c r="G78" s="39">
        <v>281</v>
      </c>
      <c r="H78" s="46" t="s">
        <v>54</v>
      </c>
      <c r="I78" s="47" t="s">
        <v>55</v>
      </c>
      <c r="J78" s="26" t="s">
        <v>62</v>
      </c>
      <c r="K78" s="27">
        <v>598.65099999999995</v>
      </c>
      <c r="L78" s="28">
        <f t="shared" si="5"/>
        <v>116.82009097222222</v>
      </c>
      <c r="M78" s="75"/>
      <c r="N78" s="85"/>
      <c r="O78" s="85"/>
      <c r="P78" s="85"/>
      <c r="Q78" s="85"/>
      <c r="R78" s="85"/>
      <c r="S78" s="85"/>
      <c r="T78" s="85"/>
      <c r="U78" s="85"/>
      <c r="V78" s="85"/>
      <c r="W78" s="85"/>
      <c r="X78" s="85"/>
      <c r="Y78" s="85"/>
    </row>
    <row r="79" spans="2:25" x14ac:dyDescent="0.3">
      <c r="B79" s="24">
        <v>4</v>
      </c>
      <c r="C79" s="25">
        <v>45063</v>
      </c>
      <c r="D79" s="35">
        <v>1.8055555555555557E-2</v>
      </c>
      <c r="E79" s="25">
        <v>45063</v>
      </c>
      <c r="F79" s="35">
        <v>0.22708333333333333</v>
      </c>
      <c r="G79" s="39">
        <v>301</v>
      </c>
      <c r="H79" s="46" t="s">
        <v>54</v>
      </c>
      <c r="I79" s="47" t="s">
        <v>55</v>
      </c>
      <c r="J79" s="26" t="s">
        <v>62</v>
      </c>
      <c r="K79" s="57">
        <v>642.851</v>
      </c>
      <c r="L79" s="28">
        <f t="shared" si="5"/>
        <v>134.37371597222221</v>
      </c>
      <c r="M79" s="75"/>
      <c r="N79" s="85"/>
      <c r="O79" s="85"/>
      <c r="P79" s="85"/>
      <c r="Q79" s="85"/>
      <c r="R79" s="85"/>
      <c r="S79" s="85"/>
      <c r="T79" s="85"/>
      <c r="U79" s="85"/>
      <c r="V79" s="85"/>
      <c r="W79" s="85"/>
      <c r="X79" s="85"/>
      <c r="Y79" s="85"/>
    </row>
    <row r="80" spans="2:25" ht="15" thickBot="1" x14ac:dyDescent="0.35">
      <c r="B80" s="24">
        <v>5</v>
      </c>
      <c r="C80" s="25">
        <v>45075</v>
      </c>
      <c r="D80" s="35">
        <v>0.5805555555555556</v>
      </c>
      <c r="E80" s="25">
        <v>45075</v>
      </c>
      <c r="F80" s="35">
        <v>0.5854166666666667</v>
      </c>
      <c r="G80" s="39">
        <v>7</v>
      </c>
      <c r="H80" s="38" t="s">
        <v>50</v>
      </c>
      <c r="I80" s="36" t="s">
        <v>57</v>
      </c>
      <c r="J80" s="26" t="s">
        <v>61</v>
      </c>
      <c r="K80" s="27">
        <v>651.43899999999996</v>
      </c>
      <c r="L80" s="28">
        <f t="shared" si="5"/>
        <v>3.166717361111111</v>
      </c>
      <c r="M80" s="75"/>
      <c r="N80" s="85"/>
      <c r="O80" s="85"/>
      <c r="P80" s="85"/>
      <c r="Q80" s="85"/>
      <c r="R80" s="85"/>
      <c r="S80" s="85"/>
      <c r="T80" s="85"/>
      <c r="U80" s="85"/>
      <c r="V80" s="85"/>
      <c r="W80" s="85"/>
      <c r="X80" s="85"/>
      <c r="Y80" s="85"/>
    </row>
    <row r="81" spans="2:25" x14ac:dyDescent="0.3">
      <c r="B81" s="29" t="s">
        <v>14</v>
      </c>
      <c r="C81" s="30"/>
      <c r="D81" s="30"/>
      <c r="E81" s="30"/>
      <c r="F81" s="30"/>
      <c r="G81" s="33">
        <f>SUM(G76:G80)</f>
        <v>1189</v>
      </c>
      <c r="H81" s="87" t="s">
        <v>15</v>
      </c>
      <c r="I81" s="88"/>
      <c r="J81" s="88"/>
      <c r="K81" s="88"/>
      <c r="L81" s="31">
        <f>SUM(L76:L80)</f>
        <v>509.35719097222221</v>
      </c>
      <c r="M81" s="75"/>
      <c r="N81" s="85"/>
      <c r="O81" s="85"/>
      <c r="P81" s="85"/>
      <c r="Q81" s="85"/>
      <c r="R81" s="85"/>
      <c r="S81" s="85"/>
      <c r="T81" s="85"/>
      <c r="U81" s="85"/>
      <c r="V81" s="85"/>
      <c r="W81" s="85"/>
      <c r="X81" s="85"/>
      <c r="Y81" s="85"/>
    </row>
    <row r="82" spans="2:25" ht="15" thickBot="1" x14ac:dyDescent="0.35">
      <c r="B82" s="89" t="s">
        <v>16</v>
      </c>
      <c r="C82" s="90"/>
      <c r="D82" s="90"/>
      <c r="E82" s="90"/>
      <c r="F82" s="91"/>
      <c r="G82" s="34">
        <f>G81+G66</f>
        <v>3109</v>
      </c>
      <c r="H82" s="92" t="s">
        <v>17</v>
      </c>
      <c r="I82" s="93"/>
      <c r="J82" s="93"/>
      <c r="K82" s="93"/>
      <c r="L82" s="32">
        <f>L81+L66</f>
        <v>803.12968055555552</v>
      </c>
      <c r="M82" s="75"/>
      <c r="N82" s="85"/>
      <c r="O82" s="85"/>
      <c r="P82" s="85"/>
      <c r="Q82" s="85"/>
      <c r="R82" s="85"/>
      <c r="S82" s="85"/>
      <c r="T82" s="85"/>
      <c r="U82" s="85"/>
      <c r="V82" s="85"/>
      <c r="W82" s="85"/>
      <c r="X82" s="85"/>
      <c r="Y82" s="85"/>
    </row>
    <row r="83" spans="2:25" x14ac:dyDescent="0.3">
      <c r="M83" s="86"/>
      <c r="N83" s="85"/>
      <c r="O83" s="85"/>
      <c r="P83" s="85"/>
      <c r="Q83" s="85"/>
      <c r="R83" s="85"/>
      <c r="S83" s="85"/>
      <c r="T83" s="85"/>
      <c r="U83" s="85"/>
      <c r="V83" s="85"/>
      <c r="W83" s="85"/>
      <c r="X83" s="85"/>
      <c r="Y83" s="85"/>
    </row>
    <row r="84" spans="2:25" ht="15" thickBot="1" x14ac:dyDescent="0.35">
      <c r="M84" s="86"/>
      <c r="N84" s="85"/>
      <c r="O84" s="85"/>
      <c r="P84" s="85"/>
      <c r="Q84" s="85"/>
      <c r="R84" s="85"/>
      <c r="S84" s="85"/>
      <c r="T84" s="85"/>
      <c r="U84" s="85"/>
      <c r="V84" s="85"/>
      <c r="W84" s="85"/>
      <c r="X84" s="85"/>
      <c r="Y84" s="85"/>
    </row>
    <row r="85" spans="2:25" x14ac:dyDescent="0.3">
      <c r="B85" s="94" t="s">
        <v>47</v>
      </c>
      <c r="C85" s="95"/>
      <c r="D85" s="95"/>
      <c r="E85" s="95"/>
      <c r="F85" s="95"/>
      <c r="G85" s="95"/>
      <c r="H85" s="95"/>
      <c r="I85" s="95"/>
      <c r="J85" s="95"/>
      <c r="K85" s="95"/>
      <c r="L85" s="96"/>
      <c r="M85" s="75"/>
      <c r="N85" s="85"/>
      <c r="O85" s="85"/>
      <c r="P85" s="85"/>
      <c r="Q85" s="85"/>
      <c r="R85" s="85"/>
      <c r="S85" s="85"/>
      <c r="T85" s="85"/>
      <c r="U85" s="85"/>
      <c r="V85" s="85"/>
      <c r="W85" s="85"/>
      <c r="X85" s="85"/>
      <c r="Y85" s="85"/>
    </row>
    <row r="86" spans="2:25" ht="15" thickBot="1" x14ac:dyDescent="0.35">
      <c r="B86" s="97"/>
      <c r="C86" s="98"/>
      <c r="D86" s="98"/>
      <c r="E86" s="98"/>
      <c r="F86" s="98"/>
      <c r="G86" s="98"/>
      <c r="H86" s="98"/>
      <c r="I86" s="98"/>
      <c r="J86" s="98"/>
      <c r="K86" s="98"/>
      <c r="L86" s="99"/>
      <c r="M86" s="75"/>
      <c r="N86" s="85"/>
      <c r="O86" s="85"/>
      <c r="P86" s="85"/>
      <c r="Q86" s="85"/>
      <c r="R86" s="85"/>
      <c r="S86" s="85"/>
      <c r="T86" s="85"/>
      <c r="U86" s="85"/>
      <c r="V86" s="85"/>
      <c r="W86" s="85"/>
      <c r="X86" s="85"/>
      <c r="Y86" s="85"/>
    </row>
    <row r="87" spans="2:25" ht="15" thickBot="1" x14ac:dyDescent="0.35">
      <c r="B87" s="18"/>
      <c r="C87" s="37"/>
      <c r="D87" s="19"/>
      <c r="E87" s="19"/>
      <c r="F87" s="19"/>
      <c r="G87" s="19"/>
      <c r="H87" s="19"/>
      <c r="I87" s="19"/>
      <c r="J87" s="19"/>
      <c r="K87" s="19"/>
      <c r="L87" s="19"/>
      <c r="M87" s="86"/>
      <c r="N87" s="85"/>
      <c r="O87" s="85"/>
      <c r="P87" s="85"/>
      <c r="Q87" s="85"/>
      <c r="R87" s="85"/>
      <c r="S87" s="85"/>
      <c r="T87" s="85"/>
      <c r="U87" s="85"/>
      <c r="V87" s="85"/>
      <c r="W87" s="85"/>
      <c r="X87" s="85"/>
      <c r="Y87" s="85"/>
    </row>
    <row r="88" spans="2:25" ht="15" thickBot="1" x14ac:dyDescent="0.35">
      <c r="B88" s="100" t="s">
        <v>1</v>
      </c>
      <c r="C88" s="101"/>
      <c r="D88" s="20"/>
      <c r="E88" s="21"/>
      <c r="F88" s="20"/>
      <c r="G88" s="21"/>
      <c r="H88" s="21"/>
      <c r="I88" s="21"/>
      <c r="J88" s="21"/>
      <c r="K88" s="21"/>
      <c r="L88" s="21"/>
      <c r="M88" s="86"/>
      <c r="N88" s="85"/>
      <c r="O88" s="85"/>
      <c r="P88" s="85"/>
      <c r="Q88" s="85"/>
      <c r="R88" s="85"/>
      <c r="S88" s="85"/>
      <c r="T88" s="85"/>
      <c r="U88" s="85"/>
      <c r="V88" s="85"/>
      <c r="W88" s="85"/>
      <c r="X88" s="85"/>
      <c r="Y88" s="85"/>
    </row>
    <row r="89" spans="2:25" ht="15" thickBot="1" x14ac:dyDescent="0.35">
      <c r="B89" s="102" t="s">
        <v>2</v>
      </c>
      <c r="C89" s="103"/>
      <c r="D89" s="51"/>
      <c r="E89" s="51"/>
      <c r="F89" s="51"/>
      <c r="G89" s="51"/>
      <c r="H89" s="51"/>
      <c r="I89" s="51"/>
      <c r="J89" s="51"/>
      <c r="K89" s="51"/>
      <c r="L89" s="22"/>
      <c r="M89" s="75"/>
      <c r="N89" s="85"/>
      <c r="O89" s="85"/>
      <c r="P89" s="85"/>
      <c r="Q89" s="85"/>
      <c r="R89" s="85"/>
      <c r="S89" s="85"/>
      <c r="T89" s="85"/>
      <c r="U89" s="85"/>
      <c r="V89" s="85"/>
      <c r="W89" s="85"/>
      <c r="X89" s="85"/>
      <c r="Y89" s="85"/>
    </row>
    <row r="90" spans="2:25" x14ac:dyDescent="0.3">
      <c r="B90" s="104"/>
      <c r="C90" s="106" t="s">
        <v>3</v>
      </c>
      <c r="D90" s="107"/>
      <c r="E90" s="106" t="s">
        <v>4</v>
      </c>
      <c r="F90" s="107"/>
      <c r="G90" s="108" t="s">
        <v>5</v>
      </c>
      <c r="H90" s="108" t="s">
        <v>6</v>
      </c>
      <c r="I90" s="108" t="s">
        <v>7</v>
      </c>
      <c r="J90" s="108" t="s">
        <v>8</v>
      </c>
      <c r="K90" s="108" t="s">
        <v>9</v>
      </c>
      <c r="L90" s="110" t="s">
        <v>10</v>
      </c>
      <c r="M90" s="75"/>
      <c r="N90" s="85"/>
      <c r="O90" s="85"/>
      <c r="P90" s="85"/>
      <c r="Q90" s="85"/>
      <c r="R90" s="85"/>
      <c r="S90" s="85"/>
      <c r="T90" s="85"/>
      <c r="U90" s="85"/>
      <c r="V90" s="85"/>
      <c r="W90" s="85"/>
      <c r="X90" s="85"/>
      <c r="Y90" s="85"/>
    </row>
    <row r="91" spans="2:25" ht="26.4" customHeight="1" thickBot="1" x14ac:dyDescent="0.35">
      <c r="B91" s="105"/>
      <c r="C91" s="23" t="s">
        <v>11</v>
      </c>
      <c r="D91" s="23" t="s">
        <v>12</v>
      </c>
      <c r="E91" s="23" t="s">
        <v>13</v>
      </c>
      <c r="F91" s="23" t="s">
        <v>12</v>
      </c>
      <c r="G91" s="109"/>
      <c r="H91" s="109"/>
      <c r="I91" s="109"/>
      <c r="J91" s="109"/>
      <c r="K91" s="109"/>
      <c r="L91" s="111"/>
      <c r="M91" s="75"/>
      <c r="N91" s="85"/>
      <c r="O91" s="85"/>
      <c r="P91" s="85"/>
      <c r="Q91" s="85"/>
      <c r="R91" s="85"/>
      <c r="S91" s="85"/>
      <c r="T91" s="85"/>
      <c r="U91" s="85"/>
      <c r="V91" s="85"/>
      <c r="W91" s="85"/>
      <c r="X91" s="85"/>
      <c r="Y91" s="85"/>
    </row>
    <row r="92" spans="2:25" x14ac:dyDescent="0.3">
      <c r="B92" s="24">
        <v>1</v>
      </c>
      <c r="C92" s="25">
        <v>45082</v>
      </c>
      <c r="D92" s="35">
        <v>0.36319444444444443</v>
      </c>
      <c r="E92" s="25">
        <v>45082</v>
      </c>
      <c r="F92" s="35">
        <v>0.54166666666666663</v>
      </c>
      <c r="G92" s="39">
        <v>257</v>
      </c>
      <c r="H92" s="46" t="s">
        <v>54</v>
      </c>
      <c r="I92" s="47" t="s">
        <v>55</v>
      </c>
      <c r="J92" s="26" t="s">
        <v>52</v>
      </c>
      <c r="K92" s="27">
        <v>252.833</v>
      </c>
      <c r="L92" s="28">
        <f t="shared" ref="L92:L103" si="6">G92/1440*K92</f>
        <v>45.12366736111111</v>
      </c>
      <c r="M92" s="75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</row>
    <row r="93" spans="2:25" x14ac:dyDescent="0.3">
      <c r="B93" s="24">
        <v>2</v>
      </c>
      <c r="C93" s="25">
        <v>45082</v>
      </c>
      <c r="D93" s="35">
        <v>0.54166666666666663</v>
      </c>
      <c r="E93" s="25">
        <v>45082</v>
      </c>
      <c r="F93" s="35">
        <v>0.5541666666666667</v>
      </c>
      <c r="G93" s="39">
        <v>18</v>
      </c>
      <c r="H93" s="44" t="s">
        <v>50</v>
      </c>
      <c r="I93" s="45" t="s">
        <v>55</v>
      </c>
      <c r="J93" s="26" t="s">
        <v>52</v>
      </c>
      <c r="K93" s="27">
        <v>252.833</v>
      </c>
      <c r="L93" s="28">
        <f t="shared" si="6"/>
        <v>3.1604125000000001</v>
      </c>
      <c r="M93" s="75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</row>
    <row r="94" spans="2:25" x14ac:dyDescent="0.3">
      <c r="B94" s="24">
        <v>3</v>
      </c>
      <c r="C94" s="25">
        <v>45084</v>
      </c>
      <c r="D94" s="35">
        <v>0.38194444444444442</v>
      </c>
      <c r="E94" s="25">
        <v>45084</v>
      </c>
      <c r="F94" s="35">
        <v>0.41666666666666669</v>
      </c>
      <c r="G94" s="39">
        <v>50</v>
      </c>
      <c r="H94" s="44" t="s">
        <v>50</v>
      </c>
      <c r="I94" s="45" t="s">
        <v>55</v>
      </c>
      <c r="J94" s="26" t="s">
        <v>53</v>
      </c>
      <c r="K94" s="27">
        <v>17.204999999999998</v>
      </c>
      <c r="L94" s="28">
        <f t="shared" si="6"/>
        <v>0.59739583333333335</v>
      </c>
      <c r="M94" s="75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</row>
    <row r="95" spans="2:25" x14ac:dyDescent="0.3">
      <c r="B95" s="24">
        <v>4</v>
      </c>
      <c r="C95" s="25">
        <v>45084</v>
      </c>
      <c r="D95" s="35">
        <v>0.41666666666666669</v>
      </c>
      <c r="E95" s="25">
        <v>45084</v>
      </c>
      <c r="F95" s="35">
        <v>0.5</v>
      </c>
      <c r="G95" s="39">
        <v>120</v>
      </c>
      <c r="H95" s="46" t="s">
        <v>54</v>
      </c>
      <c r="I95" s="47" t="s">
        <v>55</v>
      </c>
      <c r="J95" s="26" t="s">
        <v>53</v>
      </c>
      <c r="K95" s="27">
        <v>17.204999999999998</v>
      </c>
      <c r="L95" s="28">
        <f t="shared" si="6"/>
        <v>1.4337499999999999</v>
      </c>
      <c r="M95" s="75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</row>
    <row r="96" spans="2:25" x14ac:dyDescent="0.3">
      <c r="B96" s="24">
        <v>5</v>
      </c>
      <c r="C96" s="25">
        <v>45084</v>
      </c>
      <c r="D96" s="35">
        <v>0.5</v>
      </c>
      <c r="E96" s="25">
        <v>45084</v>
      </c>
      <c r="F96" s="35">
        <v>0.56319444444444444</v>
      </c>
      <c r="G96" s="39">
        <v>91</v>
      </c>
      <c r="H96" s="44" t="s">
        <v>50</v>
      </c>
      <c r="I96" s="45" t="s">
        <v>55</v>
      </c>
      <c r="J96" s="26" t="s">
        <v>53</v>
      </c>
      <c r="K96" s="27">
        <v>17.204999999999998</v>
      </c>
      <c r="L96" s="28">
        <f t="shared" si="6"/>
        <v>1.0872604166666666</v>
      </c>
      <c r="M96" s="75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</row>
    <row r="97" spans="2:25" x14ac:dyDescent="0.3">
      <c r="B97" s="24">
        <v>6</v>
      </c>
      <c r="C97" s="25">
        <v>45086</v>
      </c>
      <c r="D97" s="35">
        <v>0.47083333333333338</v>
      </c>
      <c r="E97" s="25">
        <v>45086</v>
      </c>
      <c r="F97" s="35">
        <v>0.58333333333333337</v>
      </c>
      <c r="G97" s="39">
        <v>162</v>
      </c>
      <c r="H97" s="46" t="s">
        <v>54</v>
      </c>
      <c r="I97" s="47" t="s">
        <v>55</v>
      </c>
      <c r="J97" s="26" t="s">
        <v>53</v>
      </c>
      <c r="K97" s="27">
        <v>17.263999999999999</v>
      </c>
      <c r="L97" s="28">
        <f t="shared" si="6"/>
        <v>1.9421999999999999</v>
      </c>
      <c r="M97" s="75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</row>
    <row r="98" spans="2:25" x14ac:dyDescent="0.3">
      <c r="B98" s="24">
        <v>7</v>
      </c>
      <c r="C98" s="25">
        <v>45086</v>
      </c>
      <c r="D98" s="35">
        <v>0.58333333333333337</v>
      </c>
      <c r="E98" s="25">
        <v>45086</v>
      </c>
      <c r="F98" s="35">
        <v>0.65277777777777779</v>
      </c>
      <c r="G98" s="39">
        <v>100</v>
      </c>
      <c r="H98" s="44" t="s">
        <v>50</v>
      </c>
      <c r="I98" s="45" t="s">
        <v>55</v>
      </c>
      <c r="J98" s="26" t="s">
        <v>53</v>
      </c>
      <c r="K98" s="27">
        <v>17.263999999999999</v>
      </c>
      <c r="L98" s="28">
        <f t="shared" si="6"/>
        <v>1.1988888888888889</v>
      </c>
      <c r="M98" s="75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</row>
    <row r="99" spans="2:25" x14ac:dyDescent="0.3">
      <c r="B99" s="24">
        <v>8</v>
      </c>
      <c r="C99" s="25">
        <v>45089</v>
      </c>
      <c r="D99" s="35">
        <v>0.38472222222222219</v>
      </c>
      <c r="E99" s="25">
        <v>45089</v>
      </c>
      <c r="F99" s="35">
        <v>0.39097222222222222</v>
      </c>
      <c r="G99" s="39">
        <v>9</v>
      </c>
      <c r="H99" s="38" t="s">
        <v>50</v>
      </c>
      <c r="I99" s="36" t="s">
        <v>57</v>
      </c>
      <c r="J99" s="26" t="s">
        <v>61</v>
      </c>
      <c r="K99" s="27">
        <v>473.54</v>
      </c>
      <c r="L99" s="28">
        <f t="shared" si="6"/>
        <v>2.9596250000000004</v>
      </c>
      <c r="M99" s="75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</row>
    <row r="100" spans="2:25" x14ac:dyDescent="0.3">
      <c r="B100" s="24">
        <v>9</v>
      </c>
      <c r="C100" s="25">
        <v>45102</v>
      </c>
      <c r="D100" s="35">
        <v>5.4166666666666669E-2</v>
      </c>
      <c r="E100" s="25">
        <v>45102</v>
      </c>
      <c r="F100" s="35">
        <v>6.9444444444444434E-2</v>
      </c>
      <c r="G100" s="39">
        <v>22</v>
      </c>
      <c r="H100" s="38" t="s">
        <v>50</v>
      </c>
      <c r="I100" s="36" t="s">
        <v>57</v>
      </c>
      <c r="J100" s="26" t="s">
        <v>52</v>
      </c>
      <c r="K100" s="27">
        <v>340.56400000000002</v>
      </c>
      <c r="L100" s="28">
        <f t="shared" si="6"/>
        <v>5.2030611111111114</v>
      </c>
      <c r="M100" s="75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</row>
    <row r="101" spans="2:25" x14ac:dyDescent="0.3">
      <c r="B101" s="24">
        <v>10</v>
      </c>
      <c r="C101" s="25">
        <v>45102</v>
      </c>
      <c r="D101" s="35">
        <v>0.46736111111111112</v>
      </c>
      <c r="E101" s="25">
        <v>45102</v>
      </c>
      <c r="F101" s="35">
        <v>0.65694444444444444</v>
      </c>
      <c r="G101" s="39">
        <v>273</v>
      </c>
      <c r="H101" s="38" t="s">
        <v>50</v>
      </c>
      <c r="I101" s="36" t="s">
        <v>57</v>
      </c>
      <c r="J101" s="26" t="s">
        <v>63</v>
      </c>
      <c r="K101" s="27">
        <v>3.3540000000000001</v>
      </c>
      <c r="L101" s="28">
        <f t="shared" si="6"/>
        <v>0.6358625</v>
      </c>
      <c r="M101" s="75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</row>
    <row r="102" spans="2:25" x14ac:dyDescent="0.3">
      <c r="B102" s="24">
        <v>11</v>
      </c>
      <c r="C102" s="25">
        <v>45104</v>
      </c>
      <c r="D102" s="35">
        <v>0.62013888888888891</v>
      </c>
      <c r="E102" s="25">
        <v>45104</v>
      </c>
      <c r="F102" s="35">
        <v>0.67083333333333339</v>
      </c>
      <c r="G102" s="39">
        <v>73</v>
      </c>
      <c r="H102" s="38" t="s">
        <v>50</v>
      </c>
      <c r="I102" s="36" t="s">
        <v>57</v>
      </c>
      <c r="J102" s="26" t="s">
        <v>56</v>
      </c>
      <c r="K102" s="27">
        <v>338.125</v>
      </c>
      <c r="L102" s="28">
        <f t="shared" si="6"/>
        <v>17.141059027777779</v>
      </c>
      <c r="M102" s="75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</row>
    <row r="103" spans="2:25" ht="15" thickBot="1" x14ac:dyDescent="0.35">
      <c r="B103" s="24">
        <v>12</v>
      </c>
      <c r="C103" s="25">
        <v>45104</v>
      </c>
      <c r="D103" s="35">
        <v>0.62013888888888891</v>
      </c>
      <c r="E103" s="25">
        <v>45104</v>
      </c>
      <c r="F103" s="35">
        <v>0.62777777777777777</v>
      </c>
      <c r="G103" s="39">
        <v>11</v>
      </c>
      <c r="H103" s="38" t="s">
        <v>50</v>
      </c>
      <c r="I103" s="36" t="s">
        <v>57</v>
      </c>
      <c r="J103" s="26" t="s">
        <v>60</v>
      </c>
      <c r="K103" s="27">
        <v>449.78199999999998</v>
      </c>
      <c r="L103" s="28">
        <f t="shared" si="6"/>
        <v>3.4358347222222219</v>
      </c>
      <c r="M103" s="75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</row>
    <row r="104" spans="2:25" x14ac:dyDescent="0.3">
      <c r="B104" s="29" t="s">
        <v>14</v>
      </c>
      <c r="C104" s="30"/>
      <c r="D104" s="30"/>
      <c r="E104" s="30"/>
      <c r="F104" s="30"/>
      <c r="G104" s="33">
        <f>SUM(G92:G103)</f>
        <v>1186</v>
      </c>
      <c r="H104" s="87" t="s">
        <v>15</v>
      </c>
      <c r="I104" s="88"/>
      <c r="J104" s="88"/>
      <c r="K104" s="88"/>
      <c r="L104" s="31">
        <f>SUM(L92:L103)</f>
        <v>83.919017361111102</v>
      </c>
      <c r="M104" s="75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</row>
    <row r="105" spans="2:25" ht="15" thickBot="1" x14ac:dyDescent="0.35">
      <c r="B105" s="89" t="s">
        <v>16</v>
      </c>
      <c r="C105" s="90"/>
      <c r="D105" s="90"/>
      <c r="E105" s="90"/>
      <c r="F105" s="91"/>
      <c r="G105" s="34">
        <f>G104+G82</f>
        <v>4295</v>
      </c>
      <c r="H105" s="92" t="s">
        <v>17</v>
      </c>
      <c r="I105" s="93"/>
      <c r="J105" s="93"/>
      <c r="K105" s="93"/>
      <c r="L105" s="32">
        <f>L104+L82</f>
        <v>887.04869791666658</v>
      </c>
      <c r="M105" s="75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</row>
    <row r="106" spans="2:25" x14ac:dyDescent="0.3">
      <c r="M106" s="86"/>
      <c r="N106" s="85"/>
      <c r="O106" s="85"/>
      <c r="P106" s="85"/>
      <c r="Q106" s="85"/>
      <c r="R106" s="85"/>
      <c r="S106" s="85"/>
      <c r="T106" s="85"/>
      <c r="U106" s="85"/>
      <c r="V106" s="85"/>
      <c r="W106" s="85"/>
      <c r="X106" s="85"/>
      <c r="Y106" s="85"/>
    </row>
    <row r="107" spans="2:25" ht="15" thickBot="1" x14ac:dyDescent="0.35">
      <c r="M107" s="86"/>
      <c r="N107" s="85"/>
      <c r="O107" s="85"/>
      <c r="P107" s="85"/>
      <c r="Q107" s="85"/>
      <c r="R107" s="85"/>
      <c r="S107" s="85"/>
      <c r="T107" s="85"/>
      <c r="U107" s="85"/>
      <c r="V107" s="85"/>
      <c r="W107" s="85"/>
      <c r="X107" s="85"/>
      <c r="Y107" s="85"/>
    </row>
    <row r="108" spans="2:25" x14ac:dyDescent="0.3">
      <c r="B108" s="94" t="s">
        <v>46</v>
      </c>
      <c r="C108" s="95"/>
      <c r="D108" s="95"/>
      <c r="E108" s="95"/>
      <c r="F108" s="95"/>
      <c r="G108" s="95"/>
      <c r="H108" s="95"/>
      <c r="I108" s="95"/>
      <c r="J108" s="95"/>
      <c r="K108" s="95"/>
      <c r="L108" s="96"/>
      <c r="M108" s="7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/>
      <c r="Y108" s="85"/>
    </row>
    <row r="109" spans="2:25" ht="15" thickBot="1" x14ac:dyDescent="0.35">
      <c r="B109" s="97"/>
      <c r="C109" s="98"/>
      <c r="D109" s="98"/>
      <c r="E109" s="98"/>
      <c r="F109" s="98"/>
      <c r="G109" s="98"/>
      <c r="H109" s="98"/>
      <c r="I109" s="98"/>
      <c r="J109" s="98"/>
      <c r="K109" s="98"/>
      <c r="L109" s="99"/>
      <c r="M109" s="75"/>
      <c r="N109" s="85"/>
      <c r="O109" s="85"/>
      <c r="P109" s="85"/>
      <c r="Q109" s="85"/>
      <c r="R109" s="85"/>
      <c r="S109" s="85"/>
      <c r="T109" s="85"/>
      <c r="U109" s="85"/>
      <c r="V109" s="85"/>
      <c r="W109" s="85"/>
      <c r="X109" s="85"/>
      <c r="Y109" s="85"/>
    </row>
    <row r="110" spans="2:25" ht="15" thickBot="1" x14ac:dyDescent="0.35">
      <c r="B110" s="18"/>
      <c r="C110" s="37"/>
      <c r="D110" s="19"/>
      <c r="E110" s="19"/>
      <c r="F110" s="19"/>
      <c r="G110" s="19"/>
      <c r="H110" s="19"/>
      <c r="I110" s="19"/>
      <c r="J110" s="19"/>
      <c r="K110" s="19"/>
      <c r="L110" s="19"/>
      <c r="M110" s="86"/>
      <c r="N110" s="85"/>
      <c r="O110" s="85"/>
      <c r="P110" s="85"/>
      <c r="Q110" s="85"/>
      <c r="R110" s="85"/>
      <c r="S110" s="85"/>
      <c r="T110" s="85"/>
      <c r="U110" s="85"/>
      <c r="V110" s="85"/>
      <c r="W110" s="85"/>
      <c r="X110" s="85"/>
      <c r="Y110" s="85"/>
    </row>
    <row r="111" spans="2:25" ht="15" thickBot="1" x14ac:dyDescent="0.35">
      <c r="B111" s="100" t="s">
        <v>1</v>
      </c>
      <c r="C111" s="101"/>
      <c r="D111" s="20"/>
      <c r="E111" s="21"/>
      <c r="F111" s="20"/>
      <c r="G111" s="21"/>
      <c r="H111" s="21"/>
      <c r="I111" s="21"/>
      <c r="J111" s="21"/>
      <c r="K111" s="21"/>
      <c r="L111" s="21"/>
      <c r="M111" s="86"/>
      <c r="N111" s="85"/>
      <c r="O111" s="85"/>
      <c r="P111" s="85"/>
      <c r="Q111" s="85"/>
      <c r="R111" s="85"/>
      <c r="S111" s="85"/>
      <c r="T111" s="85"/>
      <c r="U111" s="85"/>
      <c r="V111" s="85"/>
      <c r="W111" s="85"/>
      <c r="X111" s="85"/>
      <c r="Y111" s="85"/>
    </row>
    <row r="112" spans="2:25" ht="15" thickBot="1" x14ac:dyDescent="0.35">
      <c r="B112" s="102" t="s">
        <v>2</v>
      </c>
      <c r="C112" s="103"/>
      <c r="D112" s="59"/>
      <c r="E112" s="59"/>
      <c r="F112" s="59"/>
      <c r="G112" s="59"/>
      <c r="H112" s="59"/>
      <c r="I112" s="59"/>
      <c r="J112" s="59"/>
      <c r="K112" s="59"/>
      <c r="L112" s="22"/>
      <c r="M112" s="75"/>
      <c r="N112" s="85"/>
      <c r="O112" s="85"/>
      <c r="P112" s="85"/>
      <c r="Q112" s="85"/>
      <c r="R112" s="85"/>
      <c r="S112" s="85"/>
      <c r="T112" s="85"/>
      <c r="U112" s="85"/>
      <c r="V112" s="85"/>
      <c r="W112" s="85"/>
      <c r="X112" s="85"/>
      <c r="Y112" s="85"/>
    </row>
    <row r="113" spans="2:25" x14ac:dyDescent="0.3">
      <c r="B113" s="104"/>
      <c r="C113" s="106" t="s">
        <v>3</v>
      </c>
      <c r="D113" s="107"/>
      <c r="E113" s="106" t="s">
        <v>4</v>
      </c>
      <c r="F113" s="107"/>
      <c r="G113" s="108" t="s">
        <v>5</v>
      </c>
      <c r="H113" s="108" t="s">
        <v>6</v>
      </c>
      <c r="I113" s="108" t="s">
        <v>7</v>
      </c>
      <c r="J113" s="108" t="s">
        <v>8</v>
      </c>
      <c r="K113" s="108" t="s">
        <v>9</v>
      </c>
      <c r="L113" s="110" t="s">
        <v>10</v>
      </c>
      <c r="M113" s="75"/>
      <c r="N113" s="85"/>
      <c r="O113" s="85"/>
      <c r="P113" s="85"/>
      <c r="Q113" s="85"/>
      <c r="R113" s="85"/>
      <c r="S113" s="85"/>
      <c r="T113" s="85"/>
      <c r="U113" s="85"/>
      <c r="V113" s="85"/>
      <c r="W113" s="85"/>
      <c r="X113" s="85"/>
      <c r="Y113" s="85"/>
    </row>
    <row r="114" spans="2:25" ht="21.75" customHeight="1" thickBot="1" x14ac:dyDescent="0.35">
      <c r="B114" s="105"/>
      <c r="C114" s="23" t="s">
        <v>11</v>
      </c>
      <c r="D114" s="23" t="s">
        <v>12</v>
      </c>
      <c r="E114" s="23" t="s">
        <v>13</v>
      </c>
      <c r="F114" s="23" t="s">
        <v>12</v>
      </c>
      <c r="G114" s="109"/>
      <c r="H114" s="109"/>
      <c r="I114" s="109"/>
      <c r="J114" s="109"/>
      <c r="K114" s="109"/>
      <c r="L114" s="111"/>
      <c r="M114" s="75"/>
      <c r="N114" s="85"/>
      <c r="O114" s="85"/>
      <c r="P114" s="85"/>
      <c r="Q114" s="85"/>
      <c r="R114" s="85"/>
      <c r="S114" s="85"/>
      <c r="T114" s="85"/>
      <c r="U114" s="85"/>
      <c r="V114" s="85"/>
      <c r="W114" s="85"/>
      <c r="X114" s="85"/>
      <c r="Y114" s="85"/>
    </row>
    <row r="115" spans="2:25" x14ac:dyDescent="0.3">
      <c r="B115" s="24">
        <v>1</v>
      </c>
      <c r="C115" s="25">
        <v>45114</v>
      </c>
      <c r="D115" s="35">
        <v>0.61319444444444449</v>
      </c>
      <c r="E115" s="25">
        <v>45114</v>
      </c>
      <c r="F115" s="35">
        <v>0.69444444444444453</v>
      </c>
      <c r="G115" s="39">
        <v>117</v>
      </c>
      <c r="H115" s="46" t="s">
        <v>54</v>
      </c>
      <c r="I115" s="47" t="s">
        <v>55</v>
      </c>
      <c r="J115" s="26" t="s">
        <v>64</v>
      </c>
      <c r="K115" s="27">
        <v>170.08199999999999</v>
      </c>
      <c r="L115" s="28">
        <f t="shared" ref="L115:L127" si="7">G115/1440*K115</f>
        <v>13.819162499999999</v>
      </c>
      <c r="M115" s="75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</row>
    <row r="116" spans="2:25" x14ac:dyDescent="0.3">
      <c r="B116" s="24">
        <v>2</v>
      </c>
      <c r="C116" s="25">
        <v>45124</v>
      </c>
      <c r="D116" s="35">
        <v>0.28472222222222221</v>
      </c>
      <c r="E116" s="25">
        <v>45124</v>
      </c>
      <c r="F116" s="35">
        <v>0.2902777777777778</v>
      </c>
      <c r="G116" s="39">
        <v>8</v>
      </c>
      <c r="H116" s="46" t="s">
        <v>54</v>
      </c>
      <c r="I116" s="47" t="s">
        <v>55</v>
      </c>
      <c r="J116" s="26" t="s">
        <v>65</v>
      </c>
      <c r="K116" s="27">
        <v>269.875</v>
      </c>
      <c r="L116" s="28">
        <f t="shared" si="7"/>
        <v>1.4993055555555557</v>
      </c>
      <c r="M116" s="75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</row>
    <row r="117" spans="2:25" x14ac:dyDescent="0.3">
      <c r="B117" s="24">
        <v>3</v>
      </c>
      <c r="C117" s="25">
        <v>45125</v>
      </c>
      <c r="D117" s="35">
        <v>0.57152777777777775</v>
      </c>
      <c r="E117" s="25">
        <v>45125</v>
      </c>
      <c r="F117" s="35">
        <v>0.57916666666666672</v>
      </c>
      <c r="G117" s="39">
        <v>11</v>
      </c>
      <c r="H117" s="38" t="s">
        <v>50</v>
      </c>
      <c r="I117" s="36" t="s">
        <v>55</v>
      </c>
      <c r="J117" s="26" t="s">
        <v>66</v>
      </c>
      <c r="K117" s="27">
        <v>804.01800000000003</v>
      </c>
      <c r="L117" s="28">
        <f t="shared" si="7"/>
        <v>6.1418041666666667</v>
      </c>
      <c r="M117" s="75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</row>
    <row r="118" spans="2:25" x14ac:dyDescent="0.3">
      <c r="B118" s="24">
        <v>4</v>
      </c>
      <c r="C118" s="25">
        <v>45125</v>
      </c>
      <c r="D118" s="35">
        <v>0.57152777777777775</v>
      </c>
      <c r="E118" s="25">
        <v>45125</v>
      </c>
      <c r="F118" s="35">
        <v>0.57708333333333328</v>
      </c>
      <c r="G118" s="39">
        <v>8</v>
      </c>
      <c r="H118" s="38" t="s">
        <v>50</v>
      </c>
      <c r="I118" s="36" t="s">
        <v>55</v>
      </c>
      <c r="J118" s="26" t="s">
        <v>67</v>
      </c>
      <c r="K118" s="27">
        <v>169.863</v>
      </c>
      <c r="L118" s="28">
        <f t="shared" si="7"/>
        <v>0.94368333333333332</v>
      </c>
      <c r="M118" s="75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</row>
    <row r="119" spans="2:25" x14ac:dyDescent="0.3">
      <c r="B119" s="24">
        <v>5</v>
      </c>
      <c r="C119" s="25">
        <v>45125</v>
      </c>
      <c r="D119" s="35">
        <v>0.57152777777777775</v>
      </c>
      <c r="E119" s="25">
        <v>45125</v>
      </c>
      <c r="F119" s="35">
        <v>0.5805555555555556</v>
      </c>
      <c r="G119" s="39">
        <v>13</v>
      </c>
      <c r="H119" s="38" t="s">
        <v>50</v>
      </c>
      <c r="I119" s="36" t="s">
        <v>55</v>
      </c>
      <c r="J119" s="26" t="s">
        <v>52</v>
      </c>
      <c r="K119" s="27">
        <v>549.26900000000001</v>
      </c>
      <c r="L119" s="28">
        <f t="shared" si="7"/>
        <v>4.9586784722222221</v>
      </c>
      <c r="M119" s="75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</row>
    <row r="120" spans="2:25" x14ac:dyDescent="0.3">
      <c r="B120" s="24">
        <v>6</v>
      </c>
      <c r="C120" s="25">
        <v>45127</v>
      </c>
      <c r="D120" s="35">
        <v>0.25486111111111109</v>
      </c>
      <c r="E120" s="25">
        <v>45127</v>
      </c>
      <c r="F120" s="35">
        <v>0.27777777777777779</v>
      </c>
      <c r="G120" s="39">
        <v>33</v>
      </c>
      <c r="H120" s="38" t="s">
        <v>50</v>
      </c>
      <c r="I120" s="36" t="s">
        <v>55</v>
      </c>
      <c r="J120" s="26" t="s">
        <v>66</v>
      </c>
      <c r="K120" s="27">
        <v>871.15200000000004</v>
      </c>
      <c r="L120" s="28">
        <f t="shared" si="7"/>
        <v>19.963899999999999</v>
      </c>
      <c r="M120" s="75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</row>
    <row r="121" spans="2:25" x14ac:dyDescent="0.3">
      <c r="B121" s="24">
        <v>7</v>
      </c>
      <c r="C121" s="25">
        <v>45127</v>
      </c>
      <c r="D121" s="35">
        <v>0.25486111111111109</v>
      </c>
      <c r="E121" s="25">
        <v>45127</v>
      </c>
      <c r="F121" s="35">
        <v>0.28055555555555556</v>
      </c>
      <c r="G121" s="39">
        <v>37</v>
      </c>
      <c r="H121" s="38" t="s">
        <v>50</v>
      </c>
      <c r="I121" s="36" t="s">
        <v>55</v>
      </c>
      <c r="J121" s="26" t="s">
        <v>67</v>
      </c>
      <c r="K121" s="27">
        <v>175.24600000000001</v>
      </c>
      <c r="L121" s="28">
        <f t="shared" si="7"/>
        <v>4.5028486111111112</v>
      </c>
      <c r="M121" s="75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</row>
    <row r="122" spans="2:25" x14ac:dyDescent="0.3">
      <c r="B122" s="24">
        <v>8</v>
      </c>
      <c r="C122" s="25">
        <v>45127</v>
      </c>
      <c r="D122" s="35">
        <v>0.25486111111111109</v>
      </c>
      <c r="E122" s="25">
        <v>45127</v>
      </c>
      <c r="F122" s="35">
        <v>0.2986111111111111</v>
      </c>
      <c r="G122" s="39">
        <v>63</v>
      </c>
      <c r="H122" s="38" t="s">
        <v>50</v>
      </c>
      <c r="I122" s="36" t="s">
        <v>55</v>
      </c>
      <c r="J122" s="26" t="s">
        <v>52</v>
      </c>
      <c r="K122" s="27">
        <v>604.03899999999999</v>
      </c>
      <c r="L122" s="28">
        <f t="shared" si="7"/>
        <v>26.426706249999999</v>
      </c>
      <c r="M122" s="75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</row>
    <row r="123" spans="2:25" x14ac:dyDescent="0.3">
      <c r="B123" s="24">
        <v>9</v>
      </c>
      <c r="C123" s="25">
        <v>45127</v>
      </c>
      <c r="D123" s="35">
        <v>0.25486111111111109</v>
      </c>
      <c r="E123" s="25">
        <v>45127</v>
      </c>
      <c r="F123" s="35">
        <v>0.28194444444444444</v>
      </c>
      <c r="G123" s="39">
        <v>39</v>
      </c>
      <c r="H123" s="38" t="s">
        <v>50</v>
      </c>
      <c r="I123" s="36" t="s">
        <v>55</v>
      </c>
      <c r="J123" s="26" t="s">
        <v>68</v>
      </c>
      <c r="K123" s="27">
        <v>127.736</v>
      </c>
      <c r="L123" s="28">
        <f t="shared" si="7"/>
        <v>3.459516666666667</v>
      </c>
      <c r="M123" s="75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</row>
    <row r="124" spans="2:25" x14ac:dyDescent="0.3">
      <c r="B124" s="24">
        <v>10</v>
      </c>
      <c r="C124" s="25">
        <v>45127</v>
      </c>
      <c r="D124" s="35">
        <v>0.25486111111111109</v>
      </c>
      <c r="E124" s="25">
        <v>45127</v>
      </c>
      <c r="F124" s="35">
        <v>0.26597222222222222</v>
      </c>
      <c r="G124" s="39">
        <v>16</v>
      </c>
      <c r="H124" s="38" t="s">
        <v>50</v>
      </c>
      <c r="I124" s="36" t="s">
        <v>55</v>
      </c>
      <c r="J124" s="26" t="s">
        <v>69</v>
      </c>
      <c r="K124" s="27">
        <v>58.652000000000001</v>
      </c>
      <c r="L124" s="28">
        <f t="shared" si="7"/>
        <v>0.65168888888888887</v>
      </c>
      <c r="M124" s="75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</row>
    <row r="125" spans="2:25" x14ac:dyDescent="0.3">
      <c r="B125" s="24">
        <v>11</v>
      </c>
      <c r="C125" s="25">
        <v>45127</v>
      </c>
      <c r="D125" s="35">
        <v>0.26874999999999999</v>
      </c>
      <c r="E125" s="25">
        <v>45127</v>
      </c>
      <c r="F125" s="35">
        <v>0.28402777777777777</v>
      </c>
      <c r="G125" s="39">
        <v>22</v>
      </c>
      <c r="H125" s="38" t="s">
        <v>50</v>
      </c>
      <c r="I125" s="36" t="s">
        <v>55</v>
      </c>
      <c r="J125" s="26" t="s">
        <v>69</v>
      </c>
      <c r="K125" s="27">
        <v>58.652000000000001</v>
      </c>
      <c r="L125" s="28">
        <f t="shared" si="7"/>
        <v>0.89607222222222216</v>
      </c>
      <c r="M125" s="75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</row>
    <row r="126" spans="2:25" x14ac:dyDescent="0.3">
      <c r="B126" s="24">
        <v>12</v>
      </c>
      <c r="C126" s="25">
        <v>45129</v>
      </c>
      <c r="D126" s="35">
        <v>0.27291666666666664</v>
      </c>
      <c r="E126" s="25">
        <v>45129</v>
      </c>
      <c r="F126" s="35">
        <v>0.27638888888888885</v>
      </c>
      <c r="G126" s="39">
        <v>5</v>
      </c>
      <c r="H126" s="44" t="s">
        <v>50</v>
      </c>
      <c r="I126" s="45" t="s">
        <v>55</v>
      </c>
      <c r="J126" s="26" t="s">
        <v>65</v>
      </c>
      <c r="K126" s="27">
        <v>269.29399999999998</v>
      </c>
      <c r="L126" s="28">
        <f t="shared" si="7"/>
        <v>0.93504861111111104</v>
      </c>
      <c r="M126" s="75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</row>
    <row r="127" spans="2:25" ht="15" thickBot="1" x14ac:dyDescent="0.35">
      <c r="B127" s="24">
        <v>13</v>
      </c>
      <c r="C127" s="25">
        <v>45132</v>
      </c>
      <c r="D127" s="35">
        <v>0.86805555555555547</v>
      </c>
      <c r="E127" s="25">
        <v>45132</v>
      </c>
      <c r="F127" s="35">
        <v>0.87083333333333324</v>
      </c>
      <c r="G127" s="39">
        <v>4</v>
      </c>
      <c r="H127" s="38" t="s">
        <v>50</v>
      </c>
      <c r="I127" s="36" t="s">
        <v>55</v>
      </c>
      <c r="J127" s="26" t="s">
        <v>62</v>
      </c>
      <c r="K127" s="27">
        <v>1427.4280000000001</v>
      </c>
      <c r="L127" s="28">
        <f t="shared" si="7"/>
        <v>3.9650777777777781</v>
      </c>
      <c r="M127" s="75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</row>
    <row r="128" spans="2:25" x14ac:dyDescent="0.3">
      <c r="B128" s="29" t="s">
        <v>14</v>
      </c>
      <c r="C128" s="30"/>
      <c r="D128" s="30"/>
      <c r="E128" s="30"/>
      <c r="F128" s="30"/>
      <c r="G128" s="33">
        <f>SUM(G115:G127)</f>
        <v>376</v>
      </c>
      <c r="H128" s="87" t="s">
        <v>15</v>
      </c>
      <c r="I128" s="88"/>
      <c r="J128" s="88"/>
      <c r="K128" s="88"/>
      <c r="L128" s="31">
        <f>SUM(L115:L127)</f>
        <v>88.163493055555548</v>
      </c>
      <c r="M128" s="75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</row>
    <row r="129" spans="2:25" ht="15" thickBot="1" x14ac:dyDescent="0.35">
      <c r="B129" s="89" t="s">
        <v>16</v>
      </c>
      <c r="C129" s="90"/>
      <c r="D129" s="90"/>
      <c r="E129" s="90"/>
      <c r="F129" s="91"/>
      <c r="G129" s="34">
        <f>G128+G105</f>
        <v>4671</v>
      </c>
      <c r="H129" s="92" t="s">
        <v>17</v>
      </c>
      <c r="I129" s="93"/>
      <c r="J129" s="93"/>
      <c r="K129" s="93"/>
      <c r="L129" s="32">
        <f>L128+L105</f>
        <v>975.21219097222217</v>
      </c>
      <c r="M129" s="75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</row>
    <row r="130" spans="2:25" x14ac:dyDescent="0.3">
      <c r="M130" s="86"/>
      <c r="N130" s="85"/>
      <c r="O130" s="85"/>
      <c r="P130" s="85"/>
      <c r="Q130" s="85"/>
      <c r="R130" s="85"/>
      <c r="S130" s="85"/>
      <c r="T130" s="85"/>
      <c r="U130" s="85"/>
      <c r="V130" s="85"/>
      <c r="W130" s="85"/>
      <c r="X130" s="85"/>
      <c r="Y130" s="85"/>
    </row>
    <row r="131" spans="2:25" ht="15" thickBot="1" x14ac:dyDescent="0.35">
      <c r="M131" s="86"/>
      <c r="N131" s="85"/>
      <c r="O131" s="85"/>
      <c r="P131" s="85"/>
      <c r="Q131" s="85"/>
      <c r="R131" s="85"/>
      <c r="S131" s="85"/>
      <c r="T131" s="85"/>
      <c r="U131" s="85"/>
      <c r="V131" s="85"/>
      <c r="W131" s="85"/>
      <c r="X131" s="85"/>
      <c r="Y131" s="85"/>
    </row>
    <row r="132" spans="2:25" x14ac:dyDescent="0.3">
      <c r="B132" s="94" t="s">
        <v>45</v>
      </c>
      <c r="C132" s="95"/>
      <c r="D132" s="95"/>
      <c r="E132" s="95"/>
      <c r="F132" s="95"/>
      <c r="G132" s="95"/>
      <c r="H132" s="95"/>
      <c r="I132" s="95"/>
      <c r="J132" s="95"/>
      <c r="K132" s="95"/>
      <c r="L132" s="96"/>
      <c r="M132" s="75"/>
      <c r="N132" s="85"/>
      <c r="O132" s="85"/>
      <c r="P132" s="85"/>
      <c r="Q132" s="85"/>
      <c r="R132" s="85"/>
      <c r="S132" s="85"/>
      <c r="T132" s="85"/>
      <c r="U132" s="85"/>
      <c r="V132" s="85"/>
      <c r="W132" s="85"/>
      <c r="X132" s="85"/>
      <c r="Y132" s="85"/>
    </row>
    <row r="133" spans="2:25" ht="15" thickBot="1" x14ac:dyDescent="0.35">
      <c r="B133" s="97"/>
      <c r="C133" s="98"/>
      <c r="D133" s="98"/>
      <c r="E133" s="98"/>
      <c r="F133" s="98"/>
      <c r="G133" s="98"/>
      <c r="H133" s="98"/>
      <c r="I133" s="98"/>
      <c r="J133" s="98"/>
      <c r="K133" s="98"/>
      <c r="L133" s="99"/>
      <c r="M133" s="75"/>
      <c r="N133" s="85"/>
      <c r="O133" s="85"/>
      <c r="P133" s="85"/>
      <c r="Q133" s="85"/>
      <c r="R133" s="85"/>
      <c r="S133" s="85"/>
      <c r="T133" s="85"/>
      <c r="U133" s="85"/>
      <c r="V133" s="85"/>
      <c r="W133" s="85"/>
      <c r="X133" s="85"/>
      <c r="Y133" s="85"/>
    </row>
    <row r="134" spans="2:25" ht="15" thickBot="1" x14ac:dyDescent="0.35">
      <c r="B134" s="18"/>
      <c r="C134" s="37"/>
      <c r="D134" s="19"/>
      <c r="E134" s="19"/>
      <c r="F134" s="19"/>
      <c r="G134" s="19"/>
      <c r="H134" s="19"/>
      <c r="I134" s="19"/>
      <c r="J134" s="19"/>
      <c r="K134" s="19"/>
      <c r="L134" s="19"/>
      <c r="M134" s="86"/>
      <c r="N134" s="85"/>
      <c r="O134" s="85"/>
      <c r="P134" s="85"/>
      <c r="Q134" s="85"/>
      <c r="R134" s="85"/>
      <c r="S134" s="85"/>
      <c r="T134" s="85"/>
      <c r="U134" s="85"/>
      <c r="V134" s="85"/>
      <c r="W134" s="85"/>
      <c r="X134" s="85"/>
      <c r="Y134" s="85"/>
    </row>
    <row r="135" spans="2:25" ht="15" thickBot="1" x14ac:dyDescent="0.35">
      <c r="B135" s="100" t="s">
        <v>1</v>
      </c>
      <c r="C135" s="101"/>
      <c r="D135" s="20"/>
      <c r="E135" s="21"/>
      <c r="F135" s="20"/>
      <c r="G135" s="21"/>
      <c r="H135" s="21"/>
      <c r="I135" s="21"/>
      <c r="J135" s="21"/>
      <c r="K135" s="21"/>
      <c r="L135" s="21"/>
      <c r="M135" s="86"/>
      <c r="N135" s="85"/>
      <c r="O135" s="85"/>
      <c r="P135" s="85"/>
      <c r="Q135" s="85"/>
      <c r="R135" s="85"/>
      <c r="S135" s="85"/>
      <c r="T135" s="85"/>
      <c r="U135" s="85"/>
      <c r="V135" s="85"/>
      <c r="W135" s="85"/>
      <c r="X135" s="85"/>
      <c r="Y135" s="85"/>
    </row>
    <row r="136" spans="2:25" ht="15" thickBot="1" x14ac:dyDescent="0.35">
      <c r="B136" s="102" t="s">
        <v>2</v>
      </c>
      <c r="C136" s="103"/>
      <c r="D136" s="60"/>
      <c r="E136" s="60"/>
      <c r="F136" s="60"/>
      <c r="G136" s="60"/>
      <c r="H136" s="60"/>
      <c r="I136" s="60"/>
      <c r="J136" s="60"/>
      <c r="K136" s="60"/>
      <c r="L136" s="22"/>
      <c r="M136" s="75"/>
      <c r="N136" s="85"/>
      <c r="O136" s="85"/>
      <c r="P136" s="85"/>
      <c r="Q136" s="85"/>
      <c r="R136" s="85"/>
      <c r="S136" s="85"/>
      <c r="T136" s="85"/>
      <c r="U136" s="85"/>
      <c r="V136" s="85"/>
      <c r="W136" s="85"/>
      <c r="X136" s="85"/>
      <c r="Y136" s="85"/>
    </row>
    <row r="137" spans="2:25" x14ac:dyDescent="0.3">
      <c r="B137" s="104"/>
      <c r="C137" s="106" t="s">
        <v>3</v>
      </c>
      <c r="D137" s="107"/>
      <c r="E137" s="106" t="s">
        <v>4</v>
      </c>
      <c r="F137" s="107"/>
      <c r="G137" s="108" t="s">
        <v>5</v>
      </c>
      <c r="H137" s="108" t="s">
        <v>6</v>
      </c>
      <c r="I137" s="108" t="s">
        <v>7</v>
      </c>
      <c r="J137" s="108" t="s">
        <v>8</v>
      </c>
      <c r="K137" s="108" t="s">
        <v>9</v>
      </c>
      <c r="L137" s="110" t="s">
        <v>10</v>
      </c>
      <c r="M137" s="75"/>
      <c r="N137" s="85"/>
      <c r="O137" s="85"/>
      <c r="P137" s="85"/>
      <c r="Q137" s="85"/>
      <c r="R137" s="85"/>
      <c r="S137" s="85"/>
      <c r="T137" s="85"/>
      <c r="U137" s="85"/>
      <c r="V137" s="85"/>
      <c r="W137" s="85"/>
      <c r="X137" s="85"/>
      <c r="Y137" s="85"/>
    </row>
    <row r="138" spans="2:25" ht="15" thickBot="1" x14ac:dyDescent="0.35">
      <c r="B138" s="105"/>
      <c r="C138" s="23" t="s">
        <v>11</v>
      </c>
      <c r="D138" s="23" t="s">
        <v>12</v>
      </c>
      <c r="E138" s="23" t="s">
        <v>13</v>
      </c>
      <c r="F138" s="23" t="s">
        <v>12</v>
      </c>
      <c r="G138" s="109"/>
      <c r="H138" s="109"/>
      <c r="I138" s="109"/>
      <c r="J138" s="109"/>
      <c r="K138" s="109"/>
      <c r="L138" s="111"/>
      <c r="M138" s="75"/>
      <c r="N138" s="85"/>
      <c r="O138" s="85"/>
      <c r="P138" s="85"/>
      <c r="Q138" s="85"/>
      <c r="R138" s="85"/>
      <c r="S138" s="85"/>
      <c r="T138" s="85"/>
      <c r="U138" s="85"/>
      <c r="V138" s="85"/>
      <c r="W138" s="85"/>
      <c r="X138" s="85"/>
      <c r="Y138" s="85"/>
    </row>
    <row r="139" spans="2:25" x14ac:dyDescent="0.3">
      <c r="B139" s="24">
        <v>1</v>
      </c>
      <c r="C139" s="25">
        <v>45140</v>
      </c>
      <c r="D139" s="35">
        <v>0.38125000000000003</v>
      </c>
      <c r="E139" s="25">
        <v>45140</v>
      </c>
      <c r="F139" s="35">
        <v>0.38958333333333334</v>
      </c>
      <c r="G139" s="39">
        <v>12</v>
      </c>
      <c r="H139" s="61" t="s">
        <v>50</v>
      </c>
      <c r="I139" s="62" t="s">
        <v>57</v>
      </c>
      <c r="J139" s="26" t="s">
        <v>60</v>
      </c>
      <c r="K139" s="27">
        <v>523.23199999999997</v>
      </c>
      <c r="L139" s="28">
        <f t="shared" ref="L139:L145" si="8">G139/1440*K139</f>
        <v>4.3602666666666661</v>
      </c>
      <c r="M139" s="75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</row>
    <row r="140" spans="2:25" x14ac:dyDescent="0.3">
      <c r="B140" s="24">
        <v>2</v>
      </c>
      <c r="C140" s="25">
        <v>45140</v>
      </c>
      <c r="D140" s="35">
        <v>0.38125000000000003</v>
      </c>
      <c r="E140" s="25">
        <v>45140</v>
      </c>
      <c r="F140" s="35">
        <v>0.4069444444444445</v>
      </c>
      <c r="G140" s="39">
        <v>37</v>
      </c>
      <c r="H140" s="61" t="s">
        <v>50</v>
      </c>
      <c r="I140" s="62" t="s">
        <v>57</v>
      </c>
      <c r="J140" s="26" t="s">
        <v>56</v>
      </c>
      <c r="K140" s="27">
        <v>410.65800000000002</v>
      </c>
      <c r="L140" s="28">
        <f t="shared" si="8"/>
        <v>10.551629166666666</v>
      </c>
      <c r="M140" s="75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</row>
    <row r="141" spans="2:25" x14ac:dyDescent="0.3">
      <c r="B141" s="24">
        <v>3</v>
      </c>
      <c r="C141" s="25">
        <v>45143</v>
      </c>
      <c r="D141" s="35">
        <v>0.22291666666666665</v>
      </c>
      <c r="E141" s="25">
        <v>45143</v>
      </c>
      <c r="F141" s="35">
        <v>0.23611111111111113</v>
      </c>
      <c r="G141" s="39">
        <v>19</v>
      </c>
      <c r="H141" s="61" t="s">
        <v>50</v>
      </c>
      <c r="I141" s="62" t="s">
        <v>57</v>
      </c>
      <c r="J141" s="26" t="s">
        <v>61</v>
      </c>
      <c r="K141" s="27">
        <v>773.36800000000005</v>
      </c>
      <c r="L141" s="28">
        <f t="shared" si="8"/>
        <v>10.204161111111112</v>
      </c>
      <c r="M141" s="75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</row>
    <row r="142" spans="2:25" x14ac:dyDescent="0.3">
      <c r="B142" s="24">
        <v>4</v>
      </c>
      <c r="C142" s="25">
        <v>45153</v>
      </c>
      <c r="D142" s="35">
        <v>0.65833333333333333</v>
      </c>
      <c r="E142" s="25">
        <v>45153</v>
      </c>
      <c r="F142" s="35">
        <v>0.67499999999999993</v>
      </c>
      <c r="G142" s="39">
        <v>24</v>
      </c>
      <c r="H142" s="61" t="s">
        <v>50</v>
      </c>
      <c r="I142" s="62" t="s">
        <v>57</v>
      </c>
      <c r="J142" s="26" t="s">
        <v>70</v>
      </c>
      <c r="K142" s="27">
        <v>431.423</v>
      </c>
      <c r="L142" s="28">
        <f t="shared" si="8"/>
        <v>7.1903833333333331</v>
      </c>
      <c r="M142" s="75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</row>
    <row r="143" spans="2:25" x14ac:dyDescent="0.3">
      <c r="B143" s="24">
        <v>5</v>
      </c>
      <c r="C143" s="25">
        <v>45153</v>
      </c>
      <c r="D143" s="35">
        <v>0.65833333333333333</v>
      </c>
      <c r="E143" s="25">
        <v>45153</v>
      </c>
      <c r="F143" s="35">
        <v>0.67638888888888893</v>
      </c>
      <c r="G143" s="39">
        <v>26</v>
      </c>
      <c r="H143" s="61" t="s">
        <v>50</v>
      </c>
      <c r="I143" s="62" t="s">
        <v>57</v>
      </c>
      <c r="J143" s="26" t="s">
        <v>59</v>
      </c>
      <c r="K143" s="27">
        <v>367.99200000000002</v>
      </c>
      <c r="L143" s="28">
        <f t="shared" si="8"/>
        <v>6.6442999999999994</v>
      </c>
      <c r="M143" s="75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</row>
    <row r="144" spans="2:25" x14ac:dyDescent="0.3">
      <c r="B144" s="24">
        <v>6</v>
      </c>
      <c r="C144" s="25">
        <v>45157</v>
      </c>
      <c r="D144" s="35">
        <v>0.60972222222222217</v>
      </c>
      <c r="E144" s="25">
        <v>45157</v>
      </c>
      <c r="F144" s="35">
        <v>0.61527777777777781</v>
      </c>
      <c r="G144" s="39">
        <v>8</v>
      </c>
      <c r="H144" s="61" t="s">
        <v>50</v>
      </c>
      <c r="I144" s="62" t="s">
        <v>57</v>
      </c>
      <c r="J144" s="26" t="s">
        <v>53</v>
      </c>
      <c r="K144" s="27">
        <v>19.100999999999999</v>
      </c>
      <c r="L144" s="28">
        <f t="shared" si="8"/>
        <v>0.10611666666666666</v>
      </c>
      <c r="M144" s="75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</row>
    <row r="145" spans="2:25" ht="15" thickBot="1" x14ac:dyDescent="0.35">
      <c r="B145" s="24">
        <v>7</v>
      </c>
      <c r="C145" s="25">
        <v>45157</v>
      </c>
      <c r="D145" s="35">
        <v>0.65972222222222221</v>
      </c>
      <c r="E145" s="25">
        <v>45157</v>
      </c>
      <c r="F145" s="35">
        <v>0.67013888888888884</v>
      </c>
      <c r="G145" s="39">
        <v>15</v>
      </c>
      <c r="H145" s="61" t="s">
        <v>50</v>
      </c>
      <c r="I145" s="62" t="s">
        <v>57</v>
      </c>
      <c r="J145" s="26" t="s">
        <v>61</v>
      </c>
      <c r="K145" s="57">
        <v>714.16700000000003</v>
      </c>
      <c r="L145" s="28">
        <f t="shared" si="8"/>
        <v>7.4392395833333333</v>
      </c>
      <c r="M145" s="75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</row>
    <row r="146" spans="2:25" x14ac:dyDescent="0.3">
      <c r="B146" s="29" t="s">
        <v>14</v>
      </c>
      <c r="C146" s="30"/>
      <c r="D146" s="30"/>
      <c r="E146" s="30"/>
      <c r="F146" s="30"/>
      <c r="G146" s="33">
        <f>SUM(G139:G145)</f>
        <v>141</v>
      </c>
      <c r="H146" s="87" t="s">
        <v>15</v>
      </c>
      <c r="I146" s="88"/>
      <c r="J146" s="88"/>
      <c r="K146" s="88"/>
      <c r="L146" s="31">
        <f>SUM(L139:L145)</f>
        <v>46.49609652777778</v>
      </c>
      <c r="M146" s="75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</row>
    <row r="147" spans="2:25" ht="15" thickBot="1" x14ac:dyDescent="0.35">
      <c r="B147" s="89" t="s">
        <v>16</v>
      </c>
      <c r="C147" s="90"/>
      <c r="D147" s="90"/>
      <c r="E147" s="90"/>
      <c r="F147" s="91"/>
      <c r="G147" s="34">
        <f>G146+G129</f>
        <v>4812</v>
      </c>
      <c r="H147" s="92" t="s">
        <v>17</v>
      </c>
      <c r="I147" s="93"/>
      <c r="J147" s="93"/>
      <c r="K147" s="93"/>
      <c r="L147" s="32">
        <f>L146+L129</f>
        <v>1021.7082875</v>
      </c>
      <c r="M147" s="75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</row>
    <row r="148" spans="2:25" x14ac:dyDescent="0.3">
      <c r="M148" s="86"/>
      <c r="N148" s="85"/>
      <c r="O148" s="85"/>
      <c r="P148" s="85"/>
      <c r="Q148" s="85"/>
      <c r="R148" s="85"/>
      <c r="S148" s="85"/>
      <c r="T148" s="85"/>
      <c r="U148" s="85"/>
      <c r="V148" s="85"/>
      <c r="W148" s="85"/>
      <c r="X148" s="85"/>
      <c r="Y148" s="85"/>
    </row>
    <row r="149" spans="2:25" ht="15" thickBot="1" x14ac:dyDescent="0.35">
      <c r="M149" s="86"/>
      <c r="N149" s="85"/>
      <c r="O149" s="85"/>
      <c r="P149" s="85"/>
      <c r="Q149" s="85"/>
      <c r="R149" s="85"/>
      <c r="S149" s="85"/>
      <c r="T149" s="85"/>
      <c r="U149" s="85"/>
      <c r="V149" s="85"/>
      <c r="W149" s="85"/>
      <c r="X149" s="85"/>
      <c r="Y149" s="85"/>
    </row>
    <row r="150" spans="2:25" x14ac:dyDescent="0.3">
      <c r="B150" s="94" t="s">
        <v>44</v>
      </c>
      <c r="C150" s="95"/>
      <c r="D150" s="95"/>
      <c r="E150" s="95"/>
      <c r="F150" s="95"/>
      <c r="G150" s="95"/>
      <c r="H150" s="95"/>
      <c r="I150" s="95"/>
      <c r="J150" s="95"/>
      <c r="K150" s="95"/>
      <c r="L150" s="96"/>
      <c r="M150" s="75"/>
      <c r="N150" s="85"/>
      <c r="O150" s="85"/>
      <c r="P150" s="85"/>
      <c r="Q150" s="85"/>
      <c r="R150" s="85"/>
      <c r="S150" s="85"/>
      <c r="T150" s="85"/>
      <c r="U150" s="85"/>
      <c r="V150" s="85"/>
      <c r="W150" s="85"/>
      <c r="X150" s="85"/>
      <c r="Y150" s="85"/>
    </row>
    <row r="151" spans="2:25" ht="15" thickBot="1" x14ac:dyDescent="0.35">
      <c r="B151" s="97"/>
      <c r="C151" s="98"/>
      <c r="D151" s="98"/>
      <c r="E151" s="98"/>
      <c r="F151" s="98"/>
      <c r="G151" s="98"/>
      <c r="H151" s="98"/>
      <c r="I151" s="98"/>
      <c r="J151" s="98"/>
      <c r="K151" s="98"/>
      <c r="L151" s="99"/>
      <c r="M151" s="75"/>
      <c r="N151" s="85"/>
      <c r="O151" s="85"/>
      <c r="P151" s="85"/>
      <c r="Q151" s="85"/>
      <c r="R151" s="85"/>
      <c r="S151" s="85"/>
      <c r="T151" s="85"/>
      <c r="U151" s="85"/>
      <c r="V151" s="85"/>
      <c r="W151" s="85"/>
      <c r="X151" s="85"/>
      <c r="Y151" s="85"/>
    </row>
    <row r="152" spans="2:25" ht="15" thickBot="1" x14ac:dyDescent="0.35">
      <c r="B152" s="18"/>
      <c r="C152" s="37"/>
      <c r="D152" s="19"/>
      <c r="E152" s="19"/>
      <c r="F152" s="19"/>
      <c r="G152" s="19"/>
      <c r="H152" s="19"/>
      <c r="I152" s="19"/>
      <c r="J152" s="19"/>
      <c r="K152" s="19"/>
      <c r="L152" s="19"/>
      <c r="M152" s="86"/>
      <c r="N152" s="85"/>
      <c r="O152" s="85"/>
      <c r="P152" s="85"/>
      <c r="Q152" s="85"/>
      <c r="R152" s="85"/>
      <c r="S152" s="85"/>
      <c r="T152" s="85"/>
      <c r="U152" s="85"/>
      <c r="V152" s="85"/>
      <c r="W152" s="85"/>
      <c r="X152" s="85"/>
      <c r="Y152" s="85"/>
    </row>
    <row r="153" spans="2:25" ht="15" thickBot="1" x14ac:dyDescent="0.35">
      <c r="B153" s="100" t="s">
        <v>1</v>
      </c>
      <c r="C153" s="101"/>
      <c r="D153" s="20"/>
      <c r="E153" s="21"/>
      <c r="F153" s="20"/>
      <c r="G153" s="21"/>
      <c r="H153" s="21"/>
      <c r="I153" s="21"/>
      <c r="J153" s="21"/>
      <c r="K153" s="21"/>
      <c r="L153" s="21"/>
      <c r="M153" s="86"/>
      <c r="N153" s="85"/>
      <c r="O153" s="85"/>
      <c r="P153" s="85"/>
      <c r="Q153" s="85"/>
      <c r="R153" s="85"/>
      <c r="S153" s="85"/>
      <c r="T153" s="85"/>
      <c r="U153" s="85"/>
      <c r="V153" s="85"/>
      <c r="W153" s="85"/>
      <c r="X153" s="85"/>
      <c r="Y153" s="85"/>
    </row>
    <row r="154" spans="2:25" ht="15" thickBot="1" x14ac:dyDescent="0.35">
      <c r="B154" s="102" t="s">
        <v>2</v>
      </c>
      <c r="C154" s="103"/>
      <c r="D154" s="63"/>
      <c r="E154" s="63"/>
      <c r="F154" s="63"/>
      <c r="G154" s="63"/>
      <c r="H154" s="63"/>
      <c r="I154" s="63"/>
      <c r="J154" s="63"/>
      <c r="K154" s="63"/>
      <c r="L154" s="22"/>
      <c r="M154" s="75"/>
      <c r="N154" s="85"/>
      <c r="O154" s="85"/>
      <c r="P154" s="85"/>
      <c r="Q154" s="85"/>
      <c r="R154" s="85"/>
      <c r="S154" s="85"/>
      <c r="T154" s="85"/>
      <c r="U154" s="85"/>
      <c r="V154" s="85"/>
      <c r="W154" s="85"/>
      <c r="X154" s="85"/>
      <c r="Y154" s="85"/>
    </row>
    <row r="155" spans="2:25" x14ac:dyDescent="0.3">
      <c r="B155" s="104"/>
      <c r="C155" s="106" t="s">
        <v>3</v>
      </c>
      <c r="D155" s="107"/>
      <c r="E155" s="106" t="s">
        <v>4</v>
      </c>
      <c r="F155" s="107"/>
      <c r="G155" s="108" t="s">
        <v>5</v>
      </c>
      <c r="H155" s="108" t="s">
        <v>6</v>
      </c>
      <c r="I155" s="108" t="s">
        <v>7</v>
      </c>
      <c r="J155" s="108" t="s">
        <v>8</v>
      </c>
      <c r="K155" s="108" t="s">
        <v>9</v>
      </c>
      <c r="L155" s="110" t="s">
        <v>10</v>
      </c>
      <c r="M155" s="75"/>
      <c r="N155" s="85"/>
      <c r="O155" s="85"/>
      <c r="P155" s="85"/>
      <c r="Q155" s="85"/>
      <c r="R155" s="85"/>
      <c r="S155" s="85"/>
      <c r="T155" s="85"/>
      <c r="U155" s="85"/>
      <c r="V155" s="85"/>
      <c r="W155" s="85"/>
      <c r="X155" s="85"/>
      <c r="Y155" s="85"/>
    </row>
    <row r="156" spans="2:25" ht="31.95" customHeight="1" thickBot="1" x14ac:dyDescent="0.35">
      <c r="B156" s="105"/>
      <c r="C156" s="23" t="s">
        <v>11</v>
      </c>
      <c r="D156" s="23" t="s">
        <v>12</v>
      </c>
      <c r="E156" s="23" t="s">
        <v>13</v>
      </c>
      <c r="F156" s="23" t="s">
        <v>12</v>
      </c>
      <c r="G156" s="109"/>
      <c r="H156" s="109"/>
      <c r="I156" s="109"/>
      <c r="J156" s="109"/>
      <c r="K156" s="109"/>
      <c r="L156" s="111"/>
      <c r="M156" s="75"/>
      <c r="N156" s="85"/>
      <c r="O156" s="85"/>
      <c r="P156" s="85"/>
      <c r="Q156" s="85"/>
      <c r="R156" s="85"/>
      <c r="S156" s="85"/>
      <c r="T156" s="85"/>
      <c r="U156" s="85"/>
      <c r="V156" s="85"/>
      <c r="W156" s="85"/>
      <c r="X156" s="85"/>
      <c r="Y156" s="85"/>
    </row>
    <row r="157" spans="2:25" x14ac:dyDescent="0.3">
      <c r="B157" s="24">
        <v>1</v>
      </c>
      <c r="C157" s="25">
        <v>45174</v>
      </c>
      <c r="D157" s="35">
        <v>0.45624999999999999</v>
      </c>
      <c r="E157" s="25">
        <v>45174</v>
      </c>
      <c r="F157" s="35">
        <v>0.47291666666666665</v>
      </c>
      <c r="G157" s="39">
        <v>24</v>
      </c>
      <c r="H157" s="46" t="s">
        <v>54</v>
      </c>
      <c r="I157" s="47" t="s">
        <v>55</v>
      </c>
      <c r="J157" s="26" t="s">
        <v>71</v>
      </c>
      <c r="K157" s="27">
        <v>10.855</v>
      </c>
      <c r="L157" s="28">
        <f t="shared" ref="L157" si="9">G157/1440*K157</f>
        <v>0.18091666666666667</v>
      </c>
      <c r="M157" s="75"/>
      <c r="N157" s="85"/>
      <c r="O157" s="85"/>
      <c r="P157" s="85"/>
      <c r="Q157" s="85"/>
      <c r="R157" s="85"/>
      <c r="S157" s="85"/>
      <c r="T157" s="85"/>
      <c r="U157" s="85"/>
      <c r="V157" s="85"/>
      <c r="W157" s="85"/>
      <c r="X157" s="85"/>
      <c r="Y157" s="85"/>
    </row>
    <row r="158" spans="2:25" x14ac:dyDescent="0.3">
      <c r="B158" s="24">
        <v>2</v>
      </c>
      <c r="C158" s="25">
        <v>45180</v>
      </c>
      <c r="D158" s="35">
        <v>0.38680555555555557</v>
      </c>
      <c r="E158" s="25">
        <v>45219</v>
      </c>
      <c r="F158" s="54">
        <v>0.5756944444444444</v>
      </c>
      <c r="G158" s="81">
        <v>56432</v>
      </c>
      <c r="H158" s="46" t="s">
        <v>54</v>
      </c>
      <c r="I158" s="47" t="s">
        <v>55</v>
      </c>
      <c r="J158" s="26" t="s">
        <v>64</v>
      </c>
      <c r="K158" s="27">
        <v>94.495000000000005</v>
      </c>
      <c r="L158" s="28">
        <f>G158/1440*K158</f>
        <v>3703.1540555555557</v>
      </c>
      <c r="M158" s="75"/>
      <c r="N158" s="85"/>
      <c r="O158" s="85"/>
      <c r="P158" s="85"/>
      <c r="Q158" s="85"/>
      <c r="R158" s="85"/>
      <c r="S158" s="85"/>
      <c r="T158" s="85"/>
      <c r="U158" s="85"/>
      <c r="V158" s="85"/>
      <c r="W158" s="85"/>
      <c r="X158" s="85"/>
      <c r="Y158" s="85"/>
    </row>
    <row r="159" spans="2:25" ht="15" thickBot="1" x14ac:dyDescent="0.35">
      <c r="B159" s="24">
        <v>3</v>
      </c>
      <c r="C159" s="25">
        <v>45196</v>
      </c>
      <c r="D159" s="35">
        <v>0.625</v>
      </c>
      <c r="E159" s="25">
        <v>45196</v>
      </c>
      <c r="F159" s="35">
        <v>0.62777777777777777</v>
      </c>
      <c r="G159" s="39">
        <v>4</v>
      </c>
      <c r="H159" s="61" t="s">
        <v>50</v>
      </c>
      <c r="I159" s="62" t="s">
        <v>55</v>
      </c>
      <c r="J159" s="26" t="s">
        <v>62</v>
      </c>
      <c r="K159" s="27">
        <v>795.49</v>
      </c>
      <c r="L159" s="28">
        <f t="shared" ref="L159" si="10">G159/1440*K159</f>
        <v>2.2096944444444446</v>
      </c>
      <c r="M159" s="75"/>
      <c r="N159" s="85"/>
      <c r="O159" s="85"/>
      <c r="P159" s="85"/>
      <c r="Q159" s="85"/>
      <c r="R159" s="85"/>
      <c r="S159" s="85"/>
      <c r="T159" s="85"/>
      <c r="U159" s="85"/>
      <c r="V159" s="85"/>
      <c r="W159" s="85"/>
      <c r="X159" s="85"/>
      <c r="Y159" s="85"/>
    </row>
    <row r="160" spans="2:25" x14ac:dyDescent="0.3">
      <c r="B160" s="29" t="s">
        <v>14</v>
      </c>
      <c r="C160" s="30"/>
      <c r="D160" s="30"/>
      <c r="E160" s="30"/>
      <c r="F160" s="30"/>
      <c r="G160" s="33">
        <f>SUM(G157:G159)</f>
        <v>56460</v>
      </c>
      <c r="H160" s="87" t="s">
        <v>15</v>
      </c>
      <c r="I160" s="88"/>
      <c r="J160" s="88"/>
      <c r="K160" s="88"/>
      <c r="L160" s="31">
        <f>SUM(L157:L159)</f>
        <v>3705.5446666666667</v>
      </c>
      <c r="M160" s="75"/>
      <c r="N160" s="85"/>
      <c r="O160" s="85"/>
      <c r="P160" s="85"/>
      <c r="Q160" s="85"/>
      <c r="R160" s="85"/>
      <c r="S160" s="85"/>
      <c r="T160" s="85"/>
      <c r="U160" s="85"/>
      <c r="V160" s="85"/>
      <c r="W160" s="85"/>
      <c r="X160" s="85"/>
      <c r="Y160" s="85"/>
    </row>
    <row r="161" spans="2:25" ht="15" thickBot="1" x14ac:dyDescent="0.35">
      <c r="B161" s="89" t="s">
        <v>16</v>
      </c>
      <c r="C161" s="90"/>
      <c r="D161" s="90"/>
      <c r="E161" s="90"/>
      <c r="F161" s="91"/>
      <c r="G161" s="34">
        <f>G160+G147</f>
        <v>61272</v>
      </c>
      <c r="H161" s="92" t="s">
        <v>17</v>
      </c>
      <c r="I161" s="93"/>
      <c r="J161" s="93"/>
      <c r="K161" s="93"/>
      <c r="L161" s="32">
        <f>L160+L147</f>
        <v>4727.2529541666663</v>
      </c>
      <c r="M161" s="75"/>
      <c r="N161" s="85"/>
      <c r="O161" s="85"/>
      <c r="P161" s="85"/>
      <c r="Q161" s="85"/>
      <c r="R161" s="85"/>
      <c r="S161" s="85"/>
      <c r="T161" s="85"/>
      <c r="U161" s="85"/>
      <c r="V161" s="85"/>
      <c r="W161" s="85"/>
      <c r="X161" s="85"/>
      <c r="Y161" s="85"/>
    </row>
    <row r="162" spans="2:25" x14ac:dyDescent="0.3">
      <c r="M162" s="86"/>
      <c r="N162" s="85"/>
      <c r="O162" s="85"/>
      <c r="P162" s="85"/>
      <c r="Q162" s="85"/>
      <c r="R162" s="85"/>
      <c r="S162" s="85"/>
      <c r="T162" s="85"/>
      <c r="U162" s="85"/>
      <c r="V162" s="85"/>
      <c r="W162" s="85"/>
      <c r="X162" s="85"/>
      <c r="Y162" s="85"/>
    </row>
    <row r="163" spans="2:25" ht="15" thickBot="1" x14ac:dyDescent="0.35">
      <c r="B163" s="65"/>
      <c r="C163" s="66"/>
      <c r="D163" s="67"/>
      <c r="E163" s="66"/>
      <c r="F163" s="67"/>
      <c r="G163" s="68"/>
      <c r="H163" s="69"/>
      <c r="I163" s="70"/>
      <c r="J163" s="65"/>
      <c r="K163" s="71"/>
      <c r="L163" s="72"/>
      <c r="M163" s="86"/>
      <c r="N163" s="85"/>
      <c r="O163" s="85"/>
      <c r="P163" s="85"/>
      <c r="Q163" s="85"/>
      <c r="R163" s="85"/>
      <c r="S163" s="85"/>
      <c r="T163" s="85"/>
      <c r="U163" s="85"/>
      <c r="V163" s="85"/>
      <c r="W163" s="85"/>
      <c r="X163" s="85"/>
      <c r="Y163" s="85"/>
    </row>
    <row r="164" spans="2:25" x14ac:dyDescent="0.3">
      <c r="B164" s="94" t="s">
        <v>43</v>
      </c>
      <c r="C164" s="95"/>
      <c r="D164" s="95"/>
      <c r="E164" s="95"/>
      <c r="F164" s="95"/>
      <c r="G164" s="95"/>
      <c r="H164" s="95"/>
      <c r="I164" s="95"/>
      <c r="J164" s="95"/>
      <c r="K164" s="95"/>
      <c r="L164" s="96"/>
      <c r="M164" s="75"/>
      <c r="N164" s="85"/>
      <c r="O164" s="85"/>
      <c r="P164" s="85"/>
      <c r="Q164" s="85"/>
      <c r="R164" s="85"/>
      <c r="S164" s="85"/>
      <c r="T164" s="85"/>
      <c r="U164" s="85"/>
      <c r="V164" s="85"/>
      <c r="W164" s="85"/>
      <c r="X164" s="85"/>
      <c r="Y164" s="85"/>
    </row>
    <row r="165" spans="2:25" ht="15" thickBot="1" x14ac:dyDescent="0.35">
      <c r="B165" s="97"/>
      <c r="C165" s="98"/>
      <c r="D165" s="98"/>
      <c r="E165" s="98"/>
      <c r="F165" s="98"/>
      <c r="G165" s="98"/>
      <c r="H165" s="98"/>
      <c r="I165" s="98"/>
      <c r="J165" s="98"/>
      <c r="K165" s="98"/>
      <c r="L165" s="99"/>
      <c r="M165" s="75"/>
      <c r="N165" s="85"/>
      <c r="O165" s="85"/>
      <c r="P165" s="85"/>
      <c r="Q165" s="85"/>
      <c r="R165" s="85"/>
      <c r="S165" s="85"/>
      <c r="T165" s="85"/>
      <c r="U165" s="85"/>
      <c r="V165" s="85"/>
      <c r="W165" s="85"/>
      <c r="X165" s="85"/>
      <c r="Y165" s="85"/>
    </row>
    <row r="166" spans="2:25" ht="15" thickBot="1" x14ac:dyDescent="0.35">
      <c r="B166" s="18"/>
      <c r="C166" s="37"/>
      <c r="D166" s="19"/>
      <c r="E166" s="19"/>
      <c r="F166" s="19"/>
      <c r="G166" s="19"/>
      <c r="H166" s="19"/>
      <c r="I166" s="19"/>
      <c r="J166" s="19"/>
      <c r="K166" s="19"/>
      <c r="L166" s="19"/>
      <c r="M166" s="86"/>
      <c r="N166" s="85"/>
      <c r="O166" s="85"/>
      <c r="P166" s="85"/>
      <c r="Q166" s="85"/>
      <c r="R166" s="85"/>
      <c r="S166" s="85"/>
      <c r="T166" s="85"/>
      <c r="U166" s="85"/>
      <c r="V166" s="85"/>
      <c r="W166" s="85"/>
      <c r="X166" s="85"/>
      <c r="Y166" s="85"/>
    </row>
    <row r="167" spans="2:25" ht="15" thickBot="1" x14ac:dyDescent="0.35">
      <c r="B167" s="100" t="s">
        <v>1</v>
      </c>
      <c r="C167" s="101"/>
      <c r="D167" s="20"/>
      <c r="E167" s="21"/>
      <c r="F167" s="20"/>
      <c r="G167" s="21"/>
      <c r="H167" s="21"/>
      <c r="I167" s="21"/>
      <c r="J167" s="21"/>
      <c r="K167" s="21"/>
      <c r="L167" s="21"/>
      <c r="M167" s="86"/>
      <c r="N167" s="85"/>
      <c r="O167" s="85"/>
      <c r="P167" s="85"/>
      <c r="Q167" s="85"/>
      <c r="R167" s="85"/>
      <c r="S167" s="85"/>
      <c r="T167" s="85"/>
      <c r="U167" s="85"/>
      <c r="V167" s="85"/>
      <c r="W167" s="85"/>
      <c r="X167" s="85"/>
      <c r="Y167" s="85"/>
    </row>
    <row r="168" spans="2:25" ht="15" thickBot="1" x14ac:dyDescent="0.35">
      <c r="B168" s="102" t="s">
        <v>2</v>
      </c>
      <c r="C168" s="103"/>
      <c r="D168" s="73"/>
      <c r="E168" s="73"/>
      <c r="F168" s="73"/>
      <c r="G168" s="73"/>
      <c r="H168" s="73"/>
      <c r="I168" s="73"/>
      <c r="J168" s="73"/>
      <c r="K168" s="73"/>
      <c r="L168" s="22"/>
      <c r="M168" s="75"/>
      <c r="N168" s="85"/>
      <c r="O168" s="85"/>
      <c r="P168" s="85"/>
      <c r="Q168" s="85"/>
      <c r="R168" s="85"/>
      <c r="S168" s="85"/>
      <c r="T168" s="85"/>
      <c r="U168" s="85"/>
      <c r="V168" s="85"/>
      <c r="W168" s="85"/>
      <c r="X168" s="85"/>
      <c r="Y168" s="85"/>
    </row>
    <row r="169" spans="2:25" x14ac:dyDescent="0.3">
      <c r="B169" s="104"/>
      <c r="C169" s="106" t="s">
        <v>3</v>
      </c>
      <c r="D169" s="107"/>
      <c r="E169" s="106" t="s">
        <v>4</v>
      </c>
      <c r="F169" s="107"/>
      <c r="G169" s="108" t="s">
        <v>5</v>
      </c>
      <c r="H169" s="108" t="s">
        <v>6</v>
      </c>
      <c r="I169" s="108" t="s">
        <v>7</v>
      </c>
      <c r="J169" s="108" t="s">
        <v>8</v>
      </c>
      <c r="K169" s="108" t="s">
        <v>9</v>
      </c>
      <c r="L169" s="110" t="s">
        <v>10</v>
      </c>
      <c r="M169" s="75"/>
      <c r="N169" s="85"/>
      <c r="O169" s="85"/>
      <c r="P169" s="85"/>
      <c r="Q169" s="85"/>
      <c r="R169" s="85"/>
      <c r="S169" s="85"/>
      <c r="T169" s="85"/>
      <c r="U169" s="85"/>
      <c r="V169" s="85"/>
      <c r="W169" s="85"/>
      <c r="X169" s="85"/>
      <c r="Y169" s="85"/>
    </row>
    <row r="170" spans="2:25" ht="30.6" customHeight="1" thickBot="1" x14ac:dyDescent="0.35">
      <c r="B170" s="105"/>
      <c r="C170" s="23" t="s">
        <v>11</v>
      </c>
      <c r="D170" s="23" t="s">
        <v>12</v>
      </c>
      <c r="E170" s="23" t="s">
        <v>13</v>
      </c>
      <c r="F170" s="23" t="s">
        <v>12</v>
      </c>
      <c r="G170" s="109"/>
      <c r="H170" s="109"/>
      <c r="I170" s="109"/>
      <c r="J170" s="109"/>
      <c r="K170" s="109"/>
      <c r="L170" s="111"/>
      <c r="M170" s="75"/>
      <c r="N170" s="85"/>
      <c r="O170" s="85"/>
      <c r="P170" s="85"/>
      <c r="Q170" s="85"/>
      <c r="R170" s="85"/>
      <c r="S170" s="85"/>
      <c r="T170" s="85"/>
      <c r="U170" s="85"/>
      <c r="V170" s="85"/>
      <c r="W170" s="85"/>
      <c r="X170" s="85"/>
      <c r="Y170" s="85"/>
    </row>
    <row r="171" spans="2:25" x14ac:dyDescent="0.3">
      <c r="B171" s="24">
        <v>1</v>
      </c>
      <c r="C171" s="25">
        <v>45201</v>
      </c>
      <c r="D171" s="35">
        <v>0.39583333333333331</v>
      </c>
      <c r="E171" s="25">
        <v>45201</v>
      </c>
      <c r="F171" s="35">
        <v>0.75</v>
      </c>
      <c r="G171" s="39">
        <v>510</v>
      </c>
      <c r="H171" s="46" t="s">
        <v>54</v>
      </c>
      <c r="I171" s="47" t="s">
        <v>55</v>
      </c>
      <c r="J171" s="26" t="s">
        <v>52</v>
      </c>
      <c r="K171" s="27">
        <v>258.61099999999999</v>
      </c>
      <c r="L171" s="28">
        <f t="shared" ref="L171:L204" si="11">G171/1440*K171</f>
        <v>91.591395833333337</v>
      </c>
      <c r="M171" s="75"/>
      <c r="N171" s="85"/>
      <c r="O171" s="85"/>
      <c r="P171" s="85"/>
      <c r="Q171" s="85"/>
      <c r="R171" s="85"/>
      <c r="S171" s="85"/>
      <c r="T171" s="85"/>
      <c r="U171" s="85"/>
      <c r="V171" s="85"/>
      <c r="W171" s="85"/>
      <c r="X171" s="85"/>
      <c r="Y171" s="85"/>
    </row>
    <row r="172" spans="2:25" x14ac:dyDescent="0.3">
      <c r="B172" s="24">
        <v>2</v>
      </c>
      <c r="C172" s="25">
        <v>45201</v>
      </c>
      <c r="D172" s="35">
        <v>0.75</v>
      </c>
      <c r="E172" s="25">
        <v>45201</v>
      </c>
      <c r="F172" s="35">
        <v>0.76111111111111107</v>
      </c>
      <c r="G172" s="39">
        <v>16</v>
      </c>
      <c r="H172" s="44" t="s">
        <v>50</v>
      </c>
      <c r="I172" s="45" t="s">
        <v>55</v>
      </c>
      <c r="J172" s="26" t="s">
        <v>52</v>
      </c>
      <c r="K172" s="27">
        <v>258.61099999999999</v>
      </c>
      <c r="L172" s="28">
        <f t="shared" si="11"/>
        <v>2.8734555555555557</v>
      </c>
      <c r="M172" s="75"/>
      <c r="N172" s="85"/>
      <c r="O172" s="85"/>
      <c r="P172" s="85"/>
      <c r="Q172" s="85"/>
      <c r="R172" s="85"/>
      <c r="S172" s="85"/>
      <c r="T172" s="85"/>
      <c r="U172" s="85"/>
      <c r="V172" s="85"/>
      <c r="W172" s="85"/>
      <c r="X172" s="85"/>
      <c r="Y172" s="85"/>
    </row>
    <row r="173" spans="2:25" x14ac:dyDescent="0.3">
      <c r="B173" s="24">
        <v>3</v>
      </c>
      <c r="C173" s="25">
        <v>45202</v>
      </c>
      <c r="D173" s="35">
        <v>0.30902777777777779</v>
      </c>
      <c r="E173" s="25">
        <v>45202</v>
      </c>
      <c r="F173" s="35">
        <v>0.72361111111111109</v>
      </c>
      <c r="G173" s="39">
        <v>597</v>
      </c>
      <c r="H173" s="46" t="s">
        <v>54</v>
      </c>
      <c r="I173" s="47" t="s">
        <v>55</v>
      </c>
      <c r="J173" s="26" t="s">
        <v>52</v>
      </c>
      <c r="K173" s="27">
        <v>258.61099999999999</v>
      </c>
      <c r="L173" s="28">
        <f t="shared" si="11"/>
        <v>107.21581041666667</v>
      </c>
      <c r="M173" s="75"/>
      <c r="N173" s="85"/>
      <c r="O173" s="85"/>
      <c r="P173" s="85"/>
      <c r="Q173" s="85"/>
      <c r="R173" s="85"/>
      <c r="S173" s="85"/>
      <c r="T173" s="85"/>
      <c r="U173" s="85"/>
      <c r="V173" s="85"/>
      <c r="W173" s="85"/>
      <c r="X173" s="85"/>
      <c r="Y173" s="85"/>
    </row>
    <row r="174" spans="2:25" x14ac:dyDescent="0.3">
      <c r="B174" s="24">
        <v>4</v>
      </c>
      <c r="C174" s="25">
        <v>45203</v>
      </c>
      <c r="D174" s="35">
        <v>0.32500000000000001</v>
      </c>
      <c r="E174" s="25">
        <v>45203</v>
      </c>
      <c r="F174" s="35">
        <v>0.75</v>
      </c>
      <c r="G174" s="39">
        <v>612</v>
      </c>
      <c r="H174" s="46" t="s">
        <v>54</v>
      </c>
      <c r="I174" s="47" t="s">
        <v>55</v>
      </c>
      <c r="J174" s="26" t="s">
        <v>52</v>
      </c>
      <c r="K174" s="27">
        <v>258.61099999999999</v>
      </c>
      <c r="L174" s="28">
        <f t="shared" si="11"/>
        <v>109.90967499999999</v>
      </c>
      <c r="M174" s="75"/>
      <c r="N174" s="85"/>
      <c r="O174" s="85"/>
      <c r="P174" s="85"/>
      <c r="Q174" s="85"/>
      <c r="R174" s="85"/>
      <c r="S174" s="85"/>
      <c r="T174" s="85"/>
      <c r="U174" s="85"/>
      <c r="V174" s="85"/>
      <c r="W174" s="85"/>
      <c r="X174" s="85"/>
      <c r="Y174" s="85"/>
    </row>
    <row r="175" spans="2:25" x14ac:dyDescent="0.3">
      <c r="B175" s="24">
        <v>5</v>
      </c>
      <c r="C175" s="25">
        <v>45203</v>
      </c>
      <c r="D175" s="35">
        <v>0.75</v>
      </c>
      <c r="E175" s="25">
        <v>45203</v>
      </c>
      <c r="F175" s="35">
        <v>0.76666666666666661</v>
      </c>
      <c r="G175" s="39">
        <v>24</v>
      </c>
      <c r="H175" s="44" t="s">
        <v>50</v>
      </c>
      <c r="I175" s="45" t="s">
        <v>55</v>
      </c>
      <c r="J175" s="26" t="s">
        <v>52</v>
      </c>
      <c r="K175" s="27">
        <v>258.61099999999999</v>
      </c>
      <c r="L175" s="28">
        <f t="shared" si="11"/>
        <v>4.3101833333333328</v>
      </c>
      <c r="M175" s="75"/>
      <c r="N175" s="85"/>
      <c r="O175" s="85"/>
      <c r="P175" s="85"/>
      <c r="Q175" s="85"/>
      <c r="R175" s="85"/>
      <c r="S175" s="85"/>
      <c r="T175" s="85"/>
      <c r="U175" s="85"/>
      <c r="V175" s="85"/>
      <c r="W175" s="85"/>
      <c r="X175" s="85"/>
      <c r="Y175" s="85"/>
    </row>
    <row r="176" spans="2:25" x14ac:dyDescent="0.3">
      <c r="B176" s="24">
        <v>6</v>
      </c>
      <c r="C176" s="25">
        <v>45204</v>
      </c>
      <c r="D176" s="35">
        <v>0.32291666666666669</v>
      </c>
      <c r="E176" s="25">
        <v>45204</v>
      </c>
      <c r="F176" s="35">
        <v>0.73749999999999993</v>
      </c>
      <c r="G176" s="39">
        <v>597</v>
      </c>
      <c r="H176" s="46" t="s">
        <v>54</v>
      </c>
      <c r="I176" s="47" t="s">
        <v>55</v>
      </c>
      <c r="J176" s="26" t="s">
        <v>52</v>
      </c>
      <c r="K176" s="27">
        <v>258.61099999999999</v>
      </c>
      <c r="L176" s="28">
        <f t="shared" si="11"/>
        <v>107.21581041666667</v>
      </c>
      <c r="M176" s="75"/>
      <c r="N176" s="85"/>
      <c r="O176" s="85"/>
      <c r="P176" s="85"/>
      <c r="Q176" s="85"/>
      <c r="R176" s="85"/>
      <c r="S176" s="85"/>
      <c r="T176" s="85"/>
      <c r="U176" s="85"/>
      <c r="V176" s="85"/>
      <c r="W176" s="85"/>
      <c r="X176" s="85"/>
      <c r="Y176" s="85"/>
    </row>
    <row r="177" spans="2:25" x14ac:dyDescent="0.3">
      <c r="B177" s="24">
        <v>7</v>
      </c>
      <c r="C177" s="25">
        <v>45205</v>
      </c>
      <c r="D177" s="35">
        <v>0.30833333333333335</v>
      </c>
      <c r="E177" s="25">
        <v>45205</v>
      </c>
      <c r="F177" s="35">
        <v>0.7402777777777777</v>
      </c>
      <c r="G177" s="39">
        <v>622</v>
      </c>
      <c r="H177" s="46" t="s">
        <v>54</v>
      </c>
      <c r="I177" s="47" t="s">
        <v>55</v>
      </c>
      <c r="J177" s="26" t="s">
        <v>52</v>
      </c>
      <c r="K177" s="27">
        <v>258.61099999999999</v>
      </c>
      <c r="L177" s="28">
        <f t="shared" si="11"/>
        <v>111.70558472222223</v>
      </c>
      <c r="M177" s="75"/>
      <c r="N177" s="85"/>
      <c r="O177" s="85"/>
      <c r="P177" s="85"/>
      <c r="Q177" s="85"/>
      <c r="R177" s="85"/>
      <c r="S177" s="85"/>
      <c r="T177" s="85"/>
      <c r="U177" s="85"/>
      <c r="V177" s="85"/>
      <c r="W177" s="85"/>
      <c r="X177" s="85"/>
      <c r="Y177" s="85"/>
    </row>
    <row r="178" spans="2:25" x14ac:dyDescent="0.3">
      <c r="B178" s="24">
        <v>8</v>
      </c>
      <c r="C178" s="25">
        <v>45206</v>
      </c>
      <c r="D178" s="35">
        <v>0.31319444444444444</v>
      </c>
      <c r="E178" s="25">
        <v>45206</v>
      </c>
      <c r="F178" s="35">
        <v>0.73958333333333337</v>
      </c>
      <c r="G178" s="39">
        <v>614</v>
      </c>
      <c r="H178" s="46" t="s">
        <v>54</v>
      </c>
      <c r="I178" s="47" t="s">
        <v>55</v>
      </c>
      <c r="J178" s="26" t="s">
        <v>52</v>
      </c>
      <c r="K178" s="27">
        <v>258.61099999999999</v>
      </c>
      <c r="L178" s="28">
        <f t="shared" si="11"/>
        <v>110.26885694444444</v>
      </c>
      <c r="M178" s="75"/>
      <c r="N178" s="85"/>
      <c r="O178" s="85"/>
      <c r="P178" s="85"/>
      <c r="Q178" s="85"/>
      <c r="R178" s="85"/>
      <c r="S178" s="85"/>
      <c r="T178" s="85"/>
      <c r="U178" s="85"/>
      <c r="V178" s="85"/>
      <c r="W178" s="85"/>
      <c r="X178" s="85"/>
      <c r="Y178" s="85"/>
    </row>
    <row r="179" spans="2:25" x14ac:dyDescent="0.3">
      <c r="B179" s="24">
        <v>9</v>
      </c>
      <c r="C179" s="25">
        <v>45207</v>
      </c>
      <c r="D179" s="35">
        <v>0.30833333333333335</v>
      </c>
      <c r="E179" s="25">
        <v>45207</v>
      </c>
      <c r="F179" s="35">
        <v>0.72499999999999998</v>
      </c>
      <c r="G179" s="39">
        <v>600</v>
      </c>
      <c r="H179" s="46" t="s">
        <v>54</v>
      </c>
      <c r="I179" s="47" t="s">
        <v>55</v>
      </c>
      <c r="J179" s="26" t="s">
        <v>52</v>
      </c>
      <c r="K179" s="27">
        <v>258.61099999999999</v>
      </c>
      <c r="L179" s="28">
        <f t="shared" si="11"/>
        <v>107.75458333333333</v>
      </c>
      <c r="M179" s="75"/>
      <c r="N179" s="85"/>
      <c r="O179" s="85"/>
      <c r="P179" s="85"/>
      <c r="Q179" s="85"/>
      <c r="R179" s="85"/>
      <c r="S179" s="85"/>
      <c r="T179" s="85"/>
      <c r="U179" s="85"/>
      <c r="V179" s="85"/>
      <c r="W179" s="85"/>
      <c r="X179" s="85"/>
      <c r="Y179" s="85"/>
    </row>
    <row r="180" spans="2:25" x14ac:dyDescent="0.3">
      <c r="B180" s="24">
        <v>10</v>
      </c>
      <c r="C180" s="25">
        <v>45207</v>
      </c>
      <c r="D180" s="35">
        <v>0.20972222222222223</v>
      </c>
      <c r="E180" s="25">
        <v>45207</v>
      </c>
      <c r="F180" s="35">
        <v>0.29166666666666669</v>
      </c>
      <c r="G180" s="39">
        <v>118</v>
      </c>
      <c r="H180" s="46" t="s">
        <v>54</v>
      </c>
      <c r="I180" s="47" t="s">
        <v>55</v>
      </c>
      <c r="J180" s="26" t="s">
        <v>72</v>
      </c>
      <c r="K180" s="27">
        <v>258.59800000000001</v>
      </c>
      <c r="L180" s="28">
        <f t="shared" si="11"/>
        <v>21.190669444444445</v>
      </c>
      <c r="M180" s="75"/>
      <c r="N180" s="85"/>
      <c r="O180" s="85"/>
      <c r="P180" s="85"/>
      <c r="Q180" s="85"/>
      <c r="R180" s="85"/>
      <c r="S180" s="85"/>
      <c r="T180" s="85"/>
      <c r="U180" s="85"/>
      <c r="V180" s="85"/>
      <c r="W180" s="85"/>
      <c r="X180" s="85"/>
      <c r="Y180" s="85"/>
    </row>
    <row r="181" spans="2:25" x14ac:dyDescent="0.3">
      <c r="B181" s="24">
        <v>11</v>
      </c>
      <c r="C181" s="25">
        <v>45207</v>
      </c>
      <c r="D181" s="35">
        <v>0.29166666666666669</v>
      </c>
      <c r="E181" s="25">
        <v>45207</v>
      </c>
      <c r="F181" s="35">
        <v>0.31041666666666667</v>
      </c>
      <c r="G181" s="39">
        <v>27</v>
      </c>
      <c r="H181" s="44" t="s">
        <v>50</v>
      </c>
      <c r="I181" s="45" t="s">
        <v>55</v>
      </c>
      <c r="J181" s="26" t="s">
        <v>72</v>
      </c>
      <c r="K181" s="27">
        <v>258.59800000000001</v>
      </c>
      <c r="L181" s="28">
        <f t="shared" si="11"/>
        <v>4.8487125000000004</v>
      </c>
      <c r="M181" s="75"/>
      <c r="N181" s="85"/>
      <c r="O181" s="85"/>
      <c r="P181" s="85"/>
      <c r="Q181" s="85"/>
      <c r="R181" s="85"/>
      <c r="S181" s="85"/>
      <c r="T181" s="85"/>
      <c r="U181" s="85"/>
      <c r="V181" s="85"/>
      <c r="W181" s="85"/>
      <c r="X181" s="85"/>
      <c r="Y181" s="85"/>
    </row>
    <row r="182" spans="2:25" x14ac:dyDescent="0.3">
      <c r="B182" s="24">
        <v>12</v>
      </c>
      <c r="C182" s="25">
        <v>45208</v>
      </c>
      <c r="D182" s="35">
        <v>0.30902777777777779</v>
      </c>
      <c r="E182" s="25">
        <v>45208</v>
      </c>
      <c r="F182" s="35">
        <v>0.75</v>
      </c>
      <c r="G182" s="39">
        <v>635</v>
      </c>
      <c r="H182" s="46" t="s">
        <v>54</v>
      </c>
      <c r="I182" s="47" t="s">
        <v>55</v>
      </c>
      <c r="J182" s="26" t="s">
        <v>52</v>
      </c>
      <c r="K182" s="27">
        <v>258.61099999999999</v>
      </c>
      <c r="L182" s="28">
        <f t="shared" si="11"/>
        <v>114.04026736111111</v>
      </c>
      <c r="M182" s="75"/>
      <c r="N182" s="85"/>
      <c r="O182" s="85"/>
      <c r="P182" s="85"/>
      <c r="Q182" s="85"/>
      <c r="R182" s="85"/>
      <c r="S182" s="85"/>
      <c r="T182" s="85"/>
      <c r="U182" s="85"/>
      <c r="V182" s="85"/>
      <c r="W182" s="85"/>
      <c r="X182" s="85"/>
      <c r="Y182" s="85"/>
    </row>
    <row r="183" spans="2:25" x14ac:dyDescent="0.3">
      <c r="B183" s="24">
        <v>13</v>
      </c>
      <c r="C183" s="25">
        <v>45208</v>
      </c>
      <c r="D183" s="35">
        <v>0.75</v>
      </c>
      <c r="E183" s="25">
        <v>45208</v>
      </c>
      <c r="F183" s="35">
        <v>0.75902777777777775</v>
      </c>
      <c r="G183" s="39">
        <v>13</v>
      </c>
      <c r="H183" s="44" t="s">
        <v>50</v>
      </c>
      <c r="I183" s="45" t="s">
        <v>55</v>
      </c>
      <c r="J183" s="26" t="s">
        <v>52</v>
      </c>
      <c r="K183" s="27">
        <v>258.61099999999999</v>
      </c>
      <c r="L183" s="28">
        <f t="shared" si="11"/>
        <v>2.3346826388888884</v>
      </c>
      <c r="M183" s="75"/>
      <c r="N183" s="85"/>
      <c r="O183" s="85"/>
      <c r="P183" s="85"/>
      <c r="Q183" s="85"/>
      <c r="R183" s="85"/>
      <c r="S183" s="85"/>
      <c r="T183" s="85"/>
      <c r="U183" s="85"/>
      <c r="V183" s="85"/>
      <c r="W183" s="85"/>
      <c r="X183" s="85"/>
      <c r="Y183" s="85"/>
    </row>
    <row r="184" spans="2:25" x14ac:dyDescent="0.3">
      <c r="B184" s="24">
        <v>14</v>
      </c>
      <c r="C184" s="25">
        <v>45209</v>
      </c>
      <c r="D184" s="35">
        <v>0.30486111111111108</v>
      </c>
      <c r="E184" s="25">
        <v>45209</v>
      </c>
      <c r="F184" s="35">
        <v>0.75</v>
      </c>
      <c r="G184" s="39">
        <v>641</v>
      </c>
      <c r="H184" s="46" t="s">
        <v>54</v>
      </c>
      <c r="I184" s="47" t="s">
        <v>55</v>
      </c>
      <c r="J184" s="26" t="s">
        <v>52</v>
      </c>
      <c r="K184" s="27">
        <v>258.61099999999999</v>
      </c>
      <c r="L184" s="28">
        <f t="shared" si="11"/>
        <v>115.11781319444444</v>
      </c>
      <c r="M184" s="75"/>
      <c r="N184" s="85"/>
      <c r="O184" s="85"/>
      <c r="P184" s="85"/>
      <c r="Q184" s="85"/>
      <c r="R184" s="85"/>
      <c r="S184" s="85"/>
      <c r="T184" s="85"/>
      <c r="U184" s="85"/>
      <c r="V184" s="85"/>
      <c r="W184" s="85"/>
      <c r="X184" s="85"/>
      <c r="Y184" s="85"/>
    </row>
    <row r="185" spans="2:25" x14ac:dyDescent="0.3">
      <c r="B185" s="24">
        <v>15</v>
      </c>
      <c r="C185" s="25">
        <v>45210</v>
      </c>
      <c r="D185" s="35">
        <v>0.30138888888888887</v>
      </c>
      <c r="E185" s="25">
        <v>45210</v>
      </c>
      <c r="F185" s="35">
        <v>0.73402777777777783</v>
      </c>
      <c r="G185" s="39">
        <v>623</v>
      </c>
      <c r="H185" s="46" t="s">
        <v>54</v>
      </c>
      <c r="I185" s="47" t="s">
        <v>55</v>
      </c>
      <c r="J185" s="26" t="s">
        <v>52</v>
      </c>
      <c r="K185" s="27">
        <v>258.61099999999999</v>
      </c>
      <c r="L185" s="28">
        <f t="shared" si="11"/>
        <v>111.88517569444444</v>
      </c>
      <c r="M185" s="7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/>
      <c r="Y185" s="85"/>
    </row>
    <row r="186" spans="2:25" x14ac:dyDescent="0.3">
      <c r="B186" s="24">
        <v>16</v>
      </c>
      <c r="C186" s="25">
        <v>45211</v>
      </c>
      <c r="D186" s="79">
        <v>0.30555555555555552</v>
      </c>
      <c r="E186" s="80">
        <v>45211</v>
      </c>
      <c r="F186" s="79">
        <v>0.73749999999999993</v>
      </c>
      <c r="G186" s="39">
        <v>622</v>
      </c>
      <c r="H186" s="46" t="s">
        <v>54</v>
      </c>
      <c r="I186" s="47" t="s">
        <v>55</v>
      </c>
      <c r="J186" s="26" t="s">
        <v>52</v>
      </c>
      <c r="K186" s="27">
        <v>258.61099999999999</v>
      </c>
      <c r="L186" s="28">
        <f t="shared" si="11"/>
        <v>111.70558472222223</v>
      </c>
      <c r="M186" s="7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</row>
    <row r="187" spans="2:25" x14ac:dyDescent="0.3">
      <c r="B187" s="24">
        <v>17</v>
      </c>
      <c r="C187" s="25">
        <v>45212</v>
      </c>
      <c r="D187" s="79">
        <v>0.30624999999999997</v>
      </c>
      <c r="E187" s="80">
        <v>45212</v>
      </c>
      <c r="F187" s="79">
        <v>0.74097222222222225</v>
      </c>
      <c r="G187" s="39">
        <v>626</v>
      </c>
      <c r="H187" s="46" t="s">
        <v>54</v>
      </c>
      <c r="I187" s="47" t="s">
        <v>55</v>
      </c>
      <c r="J187" s="26" t="s">
        <v>52</v>
      </c>
      <c r="K187" s="27">
        <v>258.61099999999999</v>
      </c>
      <c r="L187" s="28">
        <f t="shared" si="11"/>
        <v>112.42394861111111</v>
      </c>
      <c r="M187" s="7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/>
      <c r="Y187" s="85"/>
    </row>
    <row r="188" spans="2:25" x14ac:dyDescent="0.3">
      <c r="B188" s="24">
        <v>18</v>
      </c>
      <c r="C188" s="25">
        <v>45213</v>
      </c>
      <c r="D188" s="79">
        <v>0.30694444444444441</v>
      </c>
      <c r="E188" s="80">
        <v>45213</v>
      </c>
      <c r="F188" s="79">
        <v>0.7270833333333333</v>
      </c>
      <c r="G188" s="39">
        <v>605</v>
      </c>
      <c r="H188" s="46" t="s">
        <v>54</v>
      </c>
      <c r="I188" s="47" t="s">
        <v>55</v>
      </c>
      <c r="J188" s="26" t="s">
        <v>52</v>
      </c>
      <c r="K188" s="27">
        <v>258.61099999999999</v>
      </c>
      <c r="L188" s="28">
        <f t="shared" si="11"/>
        <v>108.65253819444445</v>
      </c>
      <c r="M188" s="7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</row>
    <row r="189" spans="2:25" x14ac:dyDescent="0.3">
      <c r="B189" s="24">
        <v>19</v>
      </c>
      <c r="C189" s="25">
        <v>45214</v>
      </c>
      <c r="D189" s="79">
        <v>0.30763888888888891</v>
      </c>
      <c r="E189" s="80">
        <v>45214</v>
      </c>
      <c r="F189" s="79">
        <v>0.7319444444444444</v>
      </c>
      <c r="G189" s="39">
        <v>611</v>
      </c>
      <c r="H189" s="46" t="s">
        <v>54</v>
      </c>
      <c r="I189" s="47" t="s">
        <v>55</v>
      </c>
      <c r="J189" s="26" t="s">
        <v>52</v>
      </c>
      <c r="K189" s="27">
        <v>258.61099999999999</v>
      </c>
      <c r="L189" s="28">
        <f t="shared" si="11"/>
        <v>109.73008402777778</v>
      </c>
      <c r="M189" s="7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</row>
    <row r="190" spans="2:25" x14ac:dyDescent="0.3">
      <c r="B190" s="24">
        <v>20</v>
      </c>
      <c r="C190" s="25">
        <v>45215</v>
      </c>
      <c r="D190" s="79">
        <v>0.30486111111111108</v>
      </c>
      <c r="E190" s="80">
        <v>45215</v>
      </c>
      <c r="F190" s="79">
        <v>0.7284722222222223</v>
      </c>
      <c r="G190" s="39">
        <v>610</v>
      </c>
      <c r="H190" s="46" t="s">
        <v>54</v>
      </c>
      <c r="I190" s="47" t="s">
        <v>55</v>
      </c>
      <c r="J190" s="26" t="s">
        <v>52</v>
      </c>
      <c r="K190" s="27">
        <v>258.61099999999999</v>
      </c>
      <c r="L190" s="28">
        <f t="shared" si="11"/>
        <v>109.55049305555555</v>
      </c>
      <c r="M190" s="75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</row>
    <row r="191" spans="2:25" x14ac:dyDescent="0.3">
      <c r="B191" s="24">
        <v>21</v>
      </c>
      <c r="C191" s="25">
        <v>45216</v>
      </c>
      <c r="D191" s="79">
        <v>0.30277777777777776</v>
      </c>
      <c r="E191" s="80">
        <v>45216</v>
      </c>
      <c r="F191" s="79">
        <v>0.73333333333333339</v>
      </c>
      <c r="G191" s="39">
        <v>620</v>
      </c>
      <c r="H191" s="46" t="s">
        <v>54</v>
      </c>
      <c r="I191" s="47" t="s">
        <v>55</v>
      </c>
      <c r="J191" s="26" t="s">
        <v>52</v>
      </c>
      <c r="K191" s="27">
        <v>258.61099999999999</v>
      </c>
      <c r="L191" s="28">
        <f t="shared" si="11"/>
        <v>111.34640277777778</v>
      </c>
      <c r="M191" s="75"/>
      <c r="N191" s="85"/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</row>
    <row r="192" spans="2:25" x14ac:dyDescent="0.3">
      <c r="B192" s="24">
        <v>22</v>
      </c>
      <c r="C192" s="25">
        <v>45217</v>
      </c>
      <c r="D192" s="79">
        <v>0.30277777777777776</v>
      </c>
      <c r="E192" s="80">
        <v>45217</v>
      </c>
      <c r="F192" s="79">
        <v>0.73541666666666661</v>
      </c>
      <c r="G192" s="39">
        <v>623</v>
      </c>
      <c r="H192" s="46" t="s">
        <v>54</v>
      </c>
      <c r="I192" s="47" t="s">
        <v>55</v>
      </c>
      <c r="J192" s="26" t="s">
        <v>52</v>
      </c>
      <c r="K192" s="27">
        <v>258.61099999999999</v>
      </c>
      <c r="L192" s="28">
        <f t="shared" si="11"/>
        <v>111.88517569444444</v>
      </c>
      <c r="M192" s="75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</row>
    <row r="193" spans="2:25" x14ac:dyDescent="0.3">
      <c r="B193" s="24">
        <v>23</v>
      </c>
      <c r="C193" s="25">
        <v>45218</v>
      </c>
      <c r="D193" s="79">
        <v>0.30486111111111108</v>
      </c>
      <c r="E193" s="80">
        <v>45218</v>
      </c>
      <c r="F193" s="79">
        <v>0.73958333333333337</v>
      </c>
      <c r="G193" s="39">
        <v>626</v>
      </c>
      <c r="H193" s="46" t="s">
        <v>54</v>
      </c>
      <c r="I193" s="47" t="s">
        <v>55</v>
      </c>
      <c r="J193" s="26" t="s">
        <v>52</v>
      </c>
      <c r="K193" s="27">
        <v>258.61099999999999</v>
      </c>
      <c r="L193" s="28">
        <f t="shared" si="11"/>
        <v>112.42394861111111</v>
      </c>
      <c r="M193" s="75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</row>
    <row r="194" spans="2:25" x14ac:dyDescent="0.3">
      <c r="B194" s="24">
        <v>24</v>
      </c>
      <c r="C194" s="25">
        <v>45218</v>
      </c>
      <c r="D194" s="79">
        <v>0.38541666666666669</v>
      </c>
      <c r="E194" s="80">
        <v>45218</v>
      </c>
      <c r="F194" s="79">
        <v>0.61875000000000002</v>
      </c>
      <c r="G194" s="39">
        <v>336</v>
      </c>
      <c r="H194" s="46" t="s">
        <v>54</v>
      </c>
      <c r="I194" s="47" t="s">
        <v>55</v>
      </c>
      <c r="J194" s="26" t="s">
        <v>73</v>
      </c>
      <c r="K194" s="27">
        <v>10.173999999999999</v>
      </c>
      <c r="L194" s="28">
        <f t="shared" si="11"/>
        <v>2.3739333333333335</v>
      </c>
      <c r="M194" s="75"/>
      <c r="N194" s="85"/>
      <c r="O194" s="85"/>
      <c r="P194" s="85"/>
      <c r="Q194" s="85"/>
      <c r="R194" s="85"/>
      <c r="S194" s="85"/>
      <c r="T194" s="85"/>
      <c r="U194" s="85"/>
      <c r="V194" s="85"/>
      <c r="W194" s="85"/>
      <c r="X194" s="85"/>
      <c r="Y194" s="85"/>
    </row>
    <row r="195" spans="2:25" x14ac:dyDescent="0.3">
      <c r="B195" s="24">
        <v>25</v>
      </c>
      <c r="C195" s="25">
        <v>45219</v>
      </c>
      <c r="D195" s="79">
        <v>0.30694444444444441</v>
      </c>
      <c r="E195" s="80">
        <v>45219</v>
      </c>
      <c r="F195" s="79">
        <v>0.69791666666666663</v>
      </c>
      <c r="G195" s="39">
        <v>563</v>
      </c>
      <c r="H195" s="46" t="s">
        <v>54</v>
      </c>
      <c r="I195" s="47" t="s">
        <v>55</v>
      </c>
      <c r="J195" s="26" t="s">
        <v>52</v>
      </c>
      <c r="K195" s="27">
        <v>258.61099999999999</v>
      </c>
      <c r="L195" s="28">
        <f t="shared" si="11"/>
        <v>101.10971736111111</v>
      </c>
      <c r="M195" s="75"/>
      <c r="N195" s="85"/>
      <c r="O195" s="85"/>
      <c r="P195" s="85"/>
      <c r="Q195" s="85"/>
      <c r="R195" s="85"/>
      <c r="S195" s="85"/>
      <c r="T195" s="85"/>
      <c r="U195" s="85"/>
      <c r="V195" s="85"/>
      <c r="W195" s="85"/>
      <c r="X195" s="85"/>
      <c r="Y195" s="85"/>
    </row>
    <row r="196" spans="2:25" x14ac:dyDescent="0.3">
      <c r="B196" s="24">
        <v>26</v>
      </c>
      <c r="C196" s="25">
        <v>45219</v>
      </c>
      <c r="D196" s="79">
        <v>0.21666666666666667</v>
      </c>
      <c r="E196" s="80">
        <v>45219</v>
      </c>
      <c r="F196" s="79">
        <v>0.28819444444444448</v>
      </c>
      <c r="G196" s="39">
        <v>103</v>
      </c>
      <c r="H196" s="46" t="s">
        <v>54</v>
      </c>
      <c r="I196" s="47" t="s">
        <v>55</v>
      </c>
      <c r="J196" s="26" t="s">
        <v>65</v>
      </c>
      <c r="K196" s="27">
        <v>269.29399999999998</v>
      </c>
      <c r="L196" s="28">
        <f t="shared" si="11"/>
        <v>19.262001388888887</v>
      </c>
      <c r="M196" s="75"/>
      <c r="N196" s="85"/>
      <c r="O196" s="85"/>
      <c r="P196" s="85"/>
      <c r="Q196" s="85"/>
      <c r="R196" s="85"/>
      <c r="S196" s="85"/>
      <c r="T196" s="85"/>
      <c r="U196" s="85"/>
      <c r="V196" s="85"/>
      <c r="W196" s="85"/>
      <c r="X196" s="85"/>
      <c r="Y196" s="85"/>
    </row>
    <row r="197" spans="2:25" x14ac:dyDescent="0.3">
      <c r="B197" s="24">
        <v>27</v>
      </c>
      <c r="C197" s="25">
        <v>45220</v>
      </c>
      <c r="D197" s="79">
        <v>0.30416666666666664</v>
      </c>
      <c r="E197" s="80">
        <v>45220</v>
      </c>
      <c r="F197" s="79">
        <v>0.6020833333333333</v>
      </c>
      <c r="G197" s="39">
        <v>429</v>
      </c>
      <c r="H197" s="46" t="s">
        <v>54</v>
      </c>
      <c r="I197" s="47" t="s">
        <v>55</v>
      </c>
      <c r="J197" s="26" t="s">
        <v>52</v>
      </c>
      <c r="K197" s="27">
        <v>258.61099999999999</v>
      </c>
      <c r="L197" s="28">
        <f t="shared" si="11"/>
        <v>77.044527083333335</v>
      </c>
      <c r="M197" s="75"/>
      <c r="N197" s="85"/>
      <c r="O197" s="85"/>
      <c r="P197" s="85"/>
      <c r="Q197" s="85"/>
      <c r="R197" s="85"/>
      <c r="S197" s="85"/>
      <c r="T197" s="85"/>
      <c r="U197" s="85"/>
      <c r="V197" s="85"/>
      <c r="W197" s="85"/>
      <c r="X197" s="85"/>
      <c r="Y197" s="85"/>
    </row>
    <row r="198" spans="2:25" x14ac:dyDescent="0.3">
      <c r="B198" s="24">
        <v>28</v>
      </c>
      <c r="C198" s="25">
        <v>45221</v>
      </c>
      <c r="D198" s="79">
        <v>0.31041666666666667</v>
      </c>
      <c r="E198" s="80">
        <v>45221</v>
      </c>
      <c r="F198" s="79">
        <v>0.7055555555555556</v>
      </c>
      <c r="G198" s="39">
        <v>569</v>
      </c>
      <c r="H198" s="46" t="s">
        <v>54</v>
      </c>
      <c r="I198" s="47" t="s">
        <v>55</v>
      </c>
      <c r="J198" s="26" t="s">
        <v>52</v>
      </c>
      <c r="K198" s="27">
        <v>258.61099999999999</v>
      </c>
      <c r="L198" s="28">
        <f t="shared" si="11"/>
        <v>102.18726319444444</v>
      </c>
      <c r="M198" s="75"/>
      <c r="N198" s="85"/>
      <c r="O198" s="85"/>
      <c r="P198" s="85"/>
      <c r="Q198" s="85"/>
      <c r="R198" s="85"/>
      <c r="S198" s="85"/>
      <c r="T198" s="85"/>
      <c r="U198" s="85"/>
      <c r="V198" s="85"/>
      <c r="W198" s="85"/>
      <c r="X198" s="85"/>
      <c r="Y198" s="85"/>
    </row>
    <row r="199" spans="2:25" x14ac:dyDescent="0.3">
      <c r="B199" s="24">
        <v>29</v>
      </c>
      <c r="C199" s="25">
        <v>45222</v>
      </c>
      <c r="D199" s="79">
        <v>0.30416666666666664</v>
      </c>
      <c r="E199" s="80">
        <v>45222</v>
      </c>
      <c r="F199" s="79">
        <v>0.75694444444444453</v>
      </c>
      <c r="G199" s="39">
        <v>652</v>
      </c>
      <c r="H199" s="46" t="s">
        <v>54</v>
      </c>
      <c r="I199" s="47" t="s">
        <v>55</v>
      </c>
      <c r="J199" s="26" t="s">
        <v>52</v>
      </c>
      <c r="K199" s="27">
        <v>258.61099999999999</v>
      </c>
      <c r="L199" s="28">
        <f t="shared" si="11"/>
        <v>117.09331388888889</v>
      </c>
      <c r="M199" s="75"/>
      <c r="N199" s="85"/>
      <c r="O199" s="85"/>
      <c r="P199" s="85"/>
      <c r="Q199" s="85"/>
      <c r="R199" s="85"/>
      <c r="S199" s="85"/>
      <c r="T199" s="85"/>
      <c r="U199" s="85"/>
      <c r="V199" s="85"/>
      <c r="W199" s="85"/>
      <c r="X199" s="85"/>
      <c r="Y199" s="85"/>
    </row>
    <row r="200" spans="2:25" x14ac:dyDescent="0.3">
      <c r="B200" s="24">
        <v>30</v>
      </c>
      <c r="C200" s="25">
        <v>45223</v>
      </c>
      <c r="D200" s="79">
        <v>0.30138888888888887</v>
      </c>
      <c r="E200" s="80">
        <v>45223</v>
      </c>
      <c r="F200" s="79">
        <v>0.72499999999999998</v>
      </c>
      <c r="G200" s="39">
        <v>610</v>
      </c>
      <c r="H200" s="46" t="s">
        <v>54</v>
      </c>
      <c r="I200" s="47" t="s">
        <v>55</v>
      </c>
      <c r="J200" s="26" t="s">
        <v>52</v>
      </c>
      <c r="K200" s="27">
        <v>258.61099999999999</v>
      </c>
      <c r="L200" s="28">
        <f t="shared" si="11"/>
        <v>109.55049305555555</v>
      </c>
      <c r="M200" s="75"/>
      <c r="N200" s="85"/>
      <c r="O200" s="85"/>
      <c r="P200" s="85"/>
      <c r="Q200" s="85"/>
      <c r="R200" s="85"/>
      <c r="S200" s="85"/>
      <c r="T200" s="85"/>
      <c r="U200" s="85"/>
      <c r="V200" s="85"/>
      <c r="W200" s="85"/>
      <c r="X200" s="85"/>
      <c r="Y200" s="85"/>
    </row>
    <row r="201" spans="2:25" x14ac:dyDescent="0.3">
      <c r="B201" s="24">
        <v>31</v>
      </c>
      <c r="C201" s="25">
        <v>45225</v>
      </c>
      <c r="D201" s="79">
        <v>0.21249999999999999</v>
      </c>
      <c r="E201" s="80">
        <v>45225</v>
      </c>
      <c r="F201" s="79">
        <v>0.29166666666666669</v>
      </c>
      <c r="G201" s="39">
        <v>114</v>
      </c>
      <c r="H201" s="46" t="s">
        <v>54</v>
      </c>
      <c r="I201" s="47" t="s">
        <v>55</v>
      </c>
      <c r="J201" s="26" t="s">
        <v>65</v>
      </c>
      <c r="K201" s="27">
        <v>256.81299999999999</v>
      </c>
      <c r="L201" s="28">
        <f t="shared" si="11"/>
        <v>20.331029166666664</v>
      </c>
      <c r="M201" s="75"/>
      <c r="N201" s="85"/>
      <c r="O201" s="85"/>
      <c r="P201" s="85"/>
      <c r="Q201" s="85"/>
      <c r="R201" s="85"/>
      <c r="S201" s="85"/>
      <c r="T201" s="85"/>
      <c r="U201" s="85"/>
      <c r="V201" s="85"/>
      <c r="W201" s="85"/>
      <c r="X201" s="85"/>
      <c r="Y201" s="85"/>
    </row>
    <row r="202" spans="2:25" x14ac:dyDescent="0.3">
      <c r="B202" s="24">
        <v>32</v>
      </c>
      <c r="C202" s="25">
        <v>45225</v>
      </c>
      <c r="D202" s="79">
        <v>0.29166666666666669</v>
      </c>
      <c r="E202" s="80">
        <v>45225</v>
      </c>
      <c r="F202" s="79">
        <v>0.32013888888888892</v>
      </c>
      <c r="G202" s="39">
        <v>41</v>
      </c>
      <c r="H202" s="44" t="s">
        <v>50</v>
      </c>
      <c r="I202" s="45" t="s">
        <v>55</v>
      </c>
      <c r="J202" s="26" t="s">
        <v>65</v>
      </c>
      <c r="K202" s="27">
        <v>256.81299999999999</v>
      </c>
      <c r="L202" s="28">
        <f t="shared" si="11"/>
        <v>7.3120368055555547</v>
      </c>
      <c r="M202" s="75"/>
      <c r="N202" s="85"/>
      <c r="O202" s="85"/>
      <c r="P202" s="85"/>
      <c r="Q202" s="85"/>
      <c r="R202" s="85"/>
      <c r="S202" s="85"/>
      <c r="T202" s="85"/>
      <c r="U202" s="85"/>
      <c r="V202" s="85"/>
      <c r="W202" s="85"/>
      <c r="X202" s="85"/>
      <c r="Y202" s="85"/>
    </row>
    <row r="203" spans="2:25" x14ac:dyDescent="0.3">
      <c r="B203" s="24">
        <v>33</v>
      </c>
      <c r="C203" s="25">
        <v>45229</v>
      </c>
      <c r="D203" s="35">
        <v>0.46458333333333335</v>
      </c>
      <c r="E203" s="25">
        <v>45229</v>
      </c>
      <c r="F203" s="35">
        <v>0.60625000000000007</v>
      </c>
      <c r="G203" s="39">
        <v>204</v>
      </c>
      <c r="H203" s="61" t="s">
        <v>50</v>
      </c>
      <c r="I203" s="62" t="s">
        <v>57</v>
      </c>
      <c r="J203" s="26" t="s">
        <v>64</v>
      </c>
      <c r="K203" s="27">
        <v>103.732</v>
      </c>
      <c r="L203" s="28">
        <f t="shared" si="11"/>
        <v>14.695366666666667</v>
      </c>
      <c r="M203" s="75"/>
      <c r="N203" s="85"/>
      <c r="O203" s="85"/>
      <c r="P203" s="85"/>
      <c r="Q203" s="85"/>
      <c r="R203" s="85"/>
      <c r="S203" s="85"/>
      <c r="T203" s="85"/>
      <c r="U203" s="85"/>
      <c r="V203" s="85"/>
      <c r="W203" s="85"/>
      <c r="X203" s="85"/>
      <c r="Y203" s="85"/>
    </row>
    <row r="204" spans="2:25" ht="15" thickBot="1" x14ac:dyDescent="0.35">
      <c r="B204" s="24">
        <v>34</v>
      </c>
      <c r="C204" s="25">
        <v>45229</v>
      </c>
      <c r="D204" s="35">
        <v>0.62222222222222223</v>
      </c>
      <c r="E204" s="25">
        <v>45229</v>
      </c>
      <c r="F204" s="35">
        <v>0.72916666666666663</v>
      </c>
      <c r="G204" s="64">
        <v>154</v>
      </c>
      <c r="H204" s="61" t="s">
        <v>50</v>
      </c>
      <c r="I204" s="62" t="s">
        <v>57</v>
      </c>
      <c r="J204" s="26" t="s">
        <v>64</v>
      </c>
      <c r="K204" s="27">
        <v>103.732</v>
      </c>
      <c r="L204" s="28">
        <f t="shared" si="11"/>
        <v>11.093561111111111</v>
      </c>
      <c r="M204" s="75"/>
      <c r="N204" s="85"/>
      <c r="O204" s="85"/>
      <c r="P204" s="85"/>
      <c r="Q204" s="85"/>
      <c r="R204" s="85"/>
      <c r="S204" s="85"/>
      <c r="T204" s="85"/>
      <c r="U204" s="85"/>
      <c r="V204" s="85"/>
      <c r="W204" s="85"/>
      <c r="X204" s="85"/>
      <c r="Y204" s="85"/>
    </row>
    <row r="205" spans="2:25" x14ac:dyDescent="0.3">
      <c r="B205" s="29" t="s">
        <v>14</v>
      </c>
      <c r="C205" s="30"/>
      <c r="D205" s="30"/>
      <c r="E205" s="30"/>
      <c r="F205" s="30"/>
      <c r="G205" s="33">
        <f>SUM(G171:G204)</f>
        <v>14967</v>
      </c>
      <c r="H205" s="87" t="s">
        <v>15</v>
      </c>
      <c r="I205" s="88"/>
      <c r="J205" s="88"/>
      <c r="K205" s="88"/>
      <c r="L205" s="31">
        <f>SUM(L171:L204)</f>
        <v>2592.0340951388898</v>
      </c>
      <c r="M205" s="75"/>
      <c r="N205" s="85"/>
      <c r="O205" s="85"/>
      <c r="P205" s="85"/>
      <c r="Q205" s="85"/>
      <c r="R205" s="85"/>
      <c r="S205" s="85"/>
      <c r="T205" s="85"/>
      <c r="U205" s="85"/>
      <c r="V205" s="85"/>
      <c r="W205" s="85"/>
      <c r="X205" s="85"/>
      <c r="Y205" s="85"/>
    </row>
    <row r="206" spans="2:25" ht="15" thickBot="1" x14ac:dyDescent="0.35">
      <c r="B206" s="89" t="s">
        <v>16</v>
      </c>
      <c r="C206" s="90"/>
      <c r="D206" s="90"/>
      <c r="E206" s="90"/>
      <c r="F206" s="91"/>
      <c r="G206" s="34">
        <f>G205+G161</f>
        <v>76239</v>
      </c>
      <c r="H206" s="92" t="s">
        <v>17</v>
      </c>
      <c r="I206" s="93"/>
      <c r="J206" s="93"/>
      <c r="K206" s="93"/>
      <c r="L206" s="32">
        <f>L205+L161</f>
        <v>7319.2870493055561</v>
      </c>
      <c r="M206" s="75"/>
      <c r="N206" s="85"/>
      <c r="O206" s="85"/>
      <c r="P206" s="85"/>
      <c r="Q206" s="85"/>
      <c r="R206" s="85"/>
      <c r="S206" s="85"/>
      <c r="T206" s="85"/>
      <c r="U206" s="85"/>
      <c r="V206" s="85"/>
      <c r="W206" s="85"/>
      <c r="X206" s="85"/>
      <c r="Y206" s="85"/>
    </row>
    <row r="207" spans="2:25" x14ac:dyDescent="0.3">
      <c r="M207" s="86"/>
      <c r="N207" s="85"/>
      <c r="O207" s="85"/>
      <c r="P207" s="85"/>
      <c r="Q207" s="85"/>
      <c r="R207" s="85"/>
      <c r="S207" s="85"/>
      <c r="T207" s="85"/>
      <c r="U207" s="85"/>
      <c r="V207" s="85"/>
      <c r="W207" s="85"/>
      <c r="X207" s="85"/>
      <c r="Y207" s="85"/>
    </row>
    <row r="208" spans="2:25" ht="15" thickBot="1" x14ac:dyDescent="0.35">
      <c r="M208" s="86"/>
      <c r="N208" s="85"/>
      <c r="O208" s="85"/>
      <c r="P208" s="85"/>
      <c r="Q208" s="85"/>
      <c r="R208" s="85"/>
      <c r="S208" s="85"/>
      <c r="T208" s="85"/>
      <c r="U208" s="85"/>
      <c r="V208" s="85"/>
      <c r="W208" s="85"/>
      <c r="X208" s="85"/>
      <c r="Y208" s="85"/>
    </row>
    <row r="209" spans="2:25" x14ac:dyDescent="0.3">
      <c r="B209" s="94" t="s">
        <v>42</v>
      </c>
      <c r="C209" s="95"/>
      <c r="D209" s="95"/>
      <c r="E209" s="95"/>
      <c r="F209" s="95"/>
      <c r="G209" s="95"/>
      <c r="H209" s="95"/>
      <c r="I209" s="95"/>
      <c r="J209" s="95"/>
      <c r="K209" s="95"/>
      <c r="L209" s="96"/>
      <c r="M209" s="75"/>
      <c r="N209" s="85"/>
      <c r="O209" s="85"/>
      <c r="P209" s="85"/>
      <c r="Q209" s="85"/>
      <c r="R209" s="85"/>
      <c r="S209" s="85"/>
      <c r="T209" s="85"/>
      <c r="U209" s="85"/>
      <c r="V209" s="85"/>
      <c r="W209" s="85"/>
      <c r="X209" s="85"/>
      <c r="Y209" s="85"/>
    </row>
    <row r="210" spans="2:25" ht="15" thickBot="1" x14ac:dyDescent="0.35">
      <c r="B210" s="97"/>
      <c r="C210" s="98"/>
      <c r="D210" s="98"/>
      <c r="E210" s="98"/>
      <c r="F210" s="98"/>
      <c r="G210" s="98"/>
      <c r="H210" s="98"/>
      <c r="I210" s="98"/>
      <c r="J210" s="98"/>
      <c r="K210" s="98"/>
      <c r="L210" s="99"/>
      <c r="M210" s="75"/>
      <c r="N210" s="85"/>
      <c r="O210" s="85"/>
      <c r="P210" s="85"/>
      <c r="Q210" s="85"/>
      <c r="R210" s="85"/>
      <c r="S210" s="85"/>
      <c r="T210" s="85"/>
      <c r="U210" s="85"/>
      <c r="V210" s="85"/>
      <c r="W210" s="85"/>
      <c r="X210" s="85"/>
      <c r="Y210" s="85"/>
    </row>
    <row r="211" spans="2:25" ht="15" thickBot="1" x14ac:dyDescent="0.35">
      <c r="B211" s="18"/>
      <c r="C211" s="37"/>
      <c r="D211" s="19"/>
      <c r="E211" s="19"/>
      <c r="F211" s="19"/>
      <c r="G211" s="19"/>
      <c r="H211" s="19"/>
      <c r="I211" s="19"/>
      <c r="J211" s="19"/>
      <c r="K211" s="19"/>
      <c r="L211" s="19"/>
      <c r="M211" s="86"/>
      <c r="N211" s="85"/>
      <c r="O211" s="85"/>
      <c r="P211" s="85"/>
      <c r="Q211" s="85"/>
      <c r="R211" s="85"/>
      <c r="S211" s="85"/>
      <c r="T211" s="85"/>
      <c r="U211" s="85"/>
      <c r="V211" s="85"/>
      <c r="W211" s="85"/>
      <c r="X211" s="85"/>
      <c r="Y211" s="85"/>
    </row>
    <row r="212" spans="2:25" ht="15" thickBot="1" x14ac:dyDescent="0.35">
      <c r="B212" s="100" t="s">
        <v>1</v>
      </c>
      <c r="C212" s="101"/>
      <c r="D212" s="20"/>
      <c r="E212" s="21"/>
      <c r="F212" s="20"/>
      <c r="G212" s="21"/>
      <c r="H212" s="21"/>
      <c r="I212" s="21"/>
      <c r="J212" s="21"/>
      <c r="K212" s="21"/>
      <c r="L212" s="21"/>
      <c r="M212" s="86"/>
      <c r="N212" s="85"/>
      <c r="O212" s="85"/>
      <c r="P212" s="85"/>
      <c r="Q212" s="85"/>
      <c r="R212" s="85"/>
      <c r="S212" s="85"/>
      <c r="T212" s="85"/>
      <c r="U212" s="85"/>
      <c r="V212" s="85"/>
      <c r="W212" s="85"/>
      <c r="X212" s="85"/>
      <c r="Y212" s="85"/>
    </row>
    <row r="213" spans="2:25" ht="15" thickBot="1" x14ac:dyDescent="0.35">
      <c r="B213" s="102" t="s">
        <v>2</v>
      </c>
      <c r="C213" s="103"/>
      <c r="D213" s="78"/>
      <c r="E213" s="78"/>
      <c r="F213" s="78"/>
      <c r="G213" s="78"/>
      <c r="H213" s="78"/>
      <c r="I213" s="78"/>
      <c r="J213" s="78"/>
      <c r="K213" s="78"/>
      <c r="L213" s="22"/>
      <c r="M213" s="75"/>
      <c r="N213" s="85"/>
      <c r="O213" s="85"/>
      <c r="P213" s="85"/>
      <c r="Q213" s="85"/>
      <c r="R213" s="85"/>
      <c r="S213" s="85"/>
      <c r="T213" s="85"/>
      <c r="U213" s="85"/>
      <c r="V213" s="85"/>
      <c r="W213" s="85"/>
      <c r="X213" s="85"/>
      <c r="Y213" s="85"/>
    </row>
    <row r="214" spans="2:25" x14ac:dyDescent="0.3">
      <c r="B214" s="104"/>
      <c r="C214" s="106" t="s">
        <v>3</v>
      </c>
      <c r="D214" s="107"/>
      <c r="E214" s="106" t="s">
        <v>4</v>
      </c>
      <c r="F214" s="107"/>
      <c r="G214" s="108" t="s">
        <v>5</v>
      </c>
      <c r="H214" s="108" t="s">
        <v>6</v>
      </c>
      <c r="I214" s="108" t="s">
        <v>7</v>
      </c>
      <c r="J214" s="108" t="s">
        <v>8</v>
      </c>
      <c r="K214" s="108" t="s">
        <v>9</v>
      </c>
      <c r="L214" s="110" t="s">
        <v>10</v>
      </c>
      <c r="M214" s="75"/>
      <c r="N214" s="85"/>
      <c r="O214" s="85"/>
      <c r="P214" s="85"/>
      <c r="Q214" s="85"/>
      <c r="R214" s="85"/>
      <c r="S214" s="85"/>
      <c r="T214" s="85"/>
      <c r="U214" s="85"/>
      <c r="V214" s="85"/>
      <c r="W214" s="85"/>
      <c r="X214" s="85"/>
      <c r="Y214" s="85"/>
    </row>
    <row r="215" spans="2:25" ht="15" thickBot="1" x14ac:dyDescent="0.35">
      <c r="B215" s="105"/>
      <c r="C215" s="23" t="s">
        <v>11</v>
      </c>
      <c r="D215" s="23" t="s">
        <v>12</v>
      </c>
      <c r="E215" s="23" t="s">
        <v>13</v>
      </c>
      <c r="F215" s="23" t="s">
        <v>12</v>
      </c>
      <c r="G215" s="109"/>
      <c r="H215" s="109"/>
      <c r="I215" s="109"/>
      <c r="J215" s="109"/>
      <c r="K215" s="109"/>
      <c r="L215" s="111"/>
      <c r="M215" s="75"/>
      <c r="N215" s="85"/>
      <c r="O215" s="85"/>
      <c r="P215" s="85"/>
      <c r="Q215" s="85"/>
      <c r="R215" s="85"/>
      <c r="S215" s="85"/>
      <c r="T215" s="85"/>
      <c r="U215" s="85"/>
      <c r="V215" s="85"/>
      <c r="W215" s="85"/>
      <c r="X215" s="85"/>
      <c r="Y215" s="85"/>
    </row>
    <row r="216" spans="2:25" x14ac:dyDescent="0.3">
      <c r="B216" s="24">
        <v>1</v>
      </c>
      <c r="C216" s="25">
        <v>45233</v>
      </c>
      <c r="D216" s="35">
        <v>0.46666666666666662</v>
      </c>
      <c r="E216" s="25">
        <v>45233</v>
      </c>
      <c r="F216" s="35">
        <v>0.47361111111111115</v>
      </c>
      <c r="G216" s="39">
        <v>10</v>
      </c>
      <c r="H216" s="61" t="s">
        <v>50</v>
      </c>
      <c r="I216" s="36" t="s">
        <v>57</v>
      </c>
      <c r="J216" s="26" t="s">
        <v>61</v>
      </c>
      <c r="K216" s="27">
        <v>422.32100000000003</v>
      </c>
      <c r="L216" s="28">
        <f t="shared" ref="L216:L231" si="12">G216/1440*K216</f>
        <v>2.9327847222222223</v>
      </c>
      <c r="M216" s="75"/>
      <c r="N216" s="74"/>
      <c r="O216" s="74"/>
      <c r="P216" s="74"/>
      <c r="Q216" s="74"/>
      <c r="R216" s="74"/>
      <c r="S216" s="74"/>
      <c r="T216" s="74"/>
      <c r="U216" s="74"/>
      <c r="V216" s="74"/>
      <c r="W216" s="74"/>
      <c r="X216" s="74"/>
      <c r="Y216" s="74"/>
    </row>
    <row r="217" spans="2:25" x14ac:dyDescent="0.3">
      <c r="B217" s="24">
        <v>2</v>
      </c>
      <c r="C217" s="25">
        <v>45233</v>
      </c>
      <c r="D217" s="35">
        <v>0.52361111111111114</v>
      </c>
      <c r="E217" s="25">
        <v>45233</v>
      </c>
      <c r="F217" s="35">
        <v>0.52708333333333335</v>
      </c>
      <c r="G217" s="39">
        <v>5</v>
      </c>
      <c r="H217" s="61" t="s">
        <v>50</v>
      </c>
      <c r="I217" s="36" t="s">
        <v>57</v>
      </c>
      <c r="J217" s="26" t="s">
        <v>61</v>
      </c>
      <c r="K217" s="27">
        <v>422.32100000000003</v>
      </c>
      <c r="L217" s="28">
        <f t="shared" si="12"/>
        <v>1.4663923611111112</v>
      </c>
      <c r="M217" s="75"/>
      <c r="N217" s="74"/>
      <c r="O217" s="74"/>
      <c r="P217" s="74"/>
      <c r="Q217" s="74"/>
      <c r="R217" s="74"/>
      <c r="S217" s="74"/>
      <c r="T217" s="74"/>
      <c r="U217" s="74"/>
      <c r="V217" s="74"/>
      <c r="W217" s="74"/>
      <c r="X217" s="74"/>
      <c r="Y217" s="74"/>
    </row>
    <row r="218" spans="2:25" x14ac:dyDescent="0.3">
      <c r="B218" s="24">
        <v>3</v>
      </c>
      <c r="C218" s="25">
        <v>45240</v>
      </c>
      <c r="D218" s="35">
        <v>0.61319444444444449</v>
      </c>
      <c r="E218" s="25">
        <v>45240</v>
      </c>
      <c r="F218" s="35">
        <v>0.61597222222222225</v>
      </c>
      <c r="G218" s="39">
        <v>4</v>
      </c>
      <c r="H218" s="61" t="s">
        <v>50</v>
      </c>
      <c r="I218" s="36" t="s">
        <v>57</v>
      </c>
      <c r="J218" s="26" t="s">
        <v>61</v>
      </c>
      <c r="K218" s="27">
        <v>440.488</v>
      </c>
      <c r="L218" s="28">
        <f t="shared" si="12"/>
        <v>1.2235777777777779</v>
      </c>
      <c r="M218" s="75"/>
      <c r="N218" s="74"/>
      <c r="O218" s="74"/>
      <c r="P218" s="74"/>
      <c r="Q218" s="74"/>
      <c r="R218" s="74"/>
      <c r="S218" s="74"/>
      <c r="T218" s="74"/>
      <c r="U218" s="74"/>
      <c r="V218" s="74"/>
      <c r="W218" s="74"/>
      <c r="X218" s="74"/>
      <c r="Y218" s="74"/>
    </row>
    <row r="219" spans="2:25" x14ac:dyDescent="0.3">
      <c r="B219" s="24">
        <v>4</v>
      </c>
      <c r="C219" s="25">
        <v>45240</v>
      </c>
      <c r="D219" s="35">
        <v>0.46666666666666662</v>
      </c>
      <c r="E219" s="25">
        <v>45240</v>
      </c>
      <c r="F219" s="35">
        <v>0.5083333333333333</v>
      </c>
      <c r="G219" s="39">
        <v>60</v>
      </c>
      <c r="H219" s="46" t="s">
        <v>54</v>
      </c>
      <c r="I219" s="47" t="s">
        <v>55</v>
      </c>
      <c r="J219" s="26" t="s">
        <v>56</v>
      </c>
      <c r="K219" s="27">
        <v>253.62299999999999</v>
      </c>
      <c r="L219" s="28">
        <f t="shared" si="12"/>
        <v>10.567625</v>
      </c>
      <c r="M219" s="75"/>
      <c r="N219" s="74"/>
      <c r="O219" s="74"/>
      <c r="P219" s="74"/>
      <c r="Q219" s="74"/>
      <c r="R219" s="74"/>
      <c r="S219" s="74"/>
      <c r="T219" s="74"/>
      <c r="U219" s="74"/>
      <c r="V219" s="74"/>
      <c r="W219" s="74"/>
      <c r="X219" s="74"/>
      <c r="Y219" s="74"/>
    </row>
    <row r="220" spans="2:25" x14ac:dyDescent="0.3">
      <c r="B220" s="24">
        <v>5</v>
      </c>
      <c r="C220" s="25">
        <v>45246</v>
      </c>
      <c r="D220" s="35">
        <v>0.58958333333333335</v>
      </c>
      <c r="E220" s="25">
        <v>45246</v>
      </c>
      <c r="F220" s="35">
        <v>0.625</v>
      </c>
      <c r="G220" s="39">
        <v>51</v>
      </c>
      <c r="H220" s="46" t="s">
        <v>54</v>
      </c>
      <c r="I220" s="47" t="s">
        <v>55</v>
      </c>
      <c r="J220" s="26" t="s">
        <v>66</v>
      </c>
      <c r="K220" s="27">
        <v>524.154</v>
      </c>
      <c r="L220" s="28">
        <f t="shared" si="12"/>
        <v>18.5637875</v>
      </c>
      <c r="M220" s="75"/>
      <c r="N220" s="74"/>
      <c r="O220" s="74"/>
      <c r="P220" s="74"/>
      <c r="Q220" s="74"/>
      <c r="R220" s="74"/>
      <c r="S220" s="74"/>
      <c r="T220" s="74"/>
      <c r="U220" s="74"/>
      <c r="V220" s="74"/>
      <c r="W220" s="74"/>
      <c r="X220" s="74"/>
      <c r="Y220" s="74"/>
    </row>
    <row r="221" spans="2:25" x14ac:dyDescent="0.3">
      <c r="B221" s="24">
        <v>6</v>
      </c>
      <c r="C221" s="25">
        <v>45246</v>
      </c>
      <c r="D221" s="35">
        <v>0.625</v>
      </c>
      <c r="E221" s="25">
        <v>45246</v>
      </c>
      <c r="F221" s="35">
        <v>0.63958333333333328</v>
      </c>
      <c r="G221" s="39">
        <v>21</v>
      </c>
      <c r="H221" s="44" t="s">
        <v>50</v>
      </c>
      <c r="I221" s="45" t="s">
        <v>55</v>
      </c>
      <c r="J221" s="26" t="s">
        <v>66</v>
      </c>
      <c r="K221" s="27">
        <v>524.154</v>
      </c>
      <c r="L221" s="28">
        <f t="shared" si="12"/>
        <v>7.6439124999999999</v>
      </c>
      <c r="M221" s="75"/>
      <c r="N221" s="74"/>
      <c r="O221" s="74"/>
      <c r="P221" s="74"/>
      <c r="Q221" s="74"/>
      <c r="R221" s="74"/>
      <c r="S221" s="74"/>
      <c r="T221" s="74"/>
      <c r="U221" s="74"/>
      <c r="V221" s="74"/>
      <c r="W221" s="74"/>
      <c r="X221" s="74"/>
      <c r="Y221" s="74"/>
    </row>
    <row r="222" spans="2:25" x14ac:dyDescent="0.3">
      <c r="B222" s="24">
        <v>7</v>
      </c>
      <c r="C222" s="25">
        <v>45246</v>
      </c>
      <c r="D222" s="35">
        <v>0.96458333333333324</v>
      </c>
      <c r="E222" s="25">
        <v>45247</v>
      </c>
      <c r="F222" s="35">
        <v>1.9444444444444445E-2</v>
      </c>
      <c r="G222" s="39">
        <v>79</v>
      </c>
      <c r="H222" s="46" t="s">
        <v>54</v>
      </c>
      <c r="I222" s="47" t="s">
        <v>55</v>
      </c>
      <c r="J222" s="26" t="s">
        <v>66</v>
      </c>
      <c r="K222" s="27">
        <v>524.154</v>
      </c>
      <c r="L222" s="28">
        <f t="shared" si="12"/>
        <v>28.755670833333333</v>
      </c>
      <c r="M222" s="75"/>
      <c r="N222" s="74"/>
      <c r="O222" s="74"/>
      <c r="P222" s="74"/>
      <c r="Q222" s="74"/>
      <c r="R222" s="74"/>
      <c r="S222" s="74"/>
      <c r="T222" s="74"/>
      <c r="U222" s="74"/>
      <c r="V222" s="74"/>
      <c r="W222" s="74"/>
      <c r="X222" s="74"/>
      <c r="Y222" s="74"/>
    </row>
    <row r="223" spans="2:25" x14ac:dyDescent="0.3">
      <c r="B223" s="24">
        <v>8</v>
      </c>
      <c r="C223" s="25">
        <v>45246</v>
      </c>
      <c r="D223" s="35">
        <v>0.58611111111111114</v>
      </c>
      <c r="E223" s="25">
        <v>45246</v>
      </c>
      <c r="F223" s="35">
        <v>0.625</v>
      </c>
      <c r="G223" s="39">
        <v>56</v>
      </c>
      <c r="H223" s="46" t="s">
        <v>54</v>
      </c>
      <c r="I223" s="47" t="s">
        <v>55</v>
      </c>
      <c r="J223" s="26" t="s">
        <v>52</v>
      </c>
      <c r="K223" s="27">
        <v>271.25599999999997</v>
      </c>
      <c r="L223" s="28">
        <f t="shared" si="12"/>
        <v>10.548844444444443</v>
      </c>
      <c r="M223" s="75"/>
      <c r="N223" s="74"/>
      <c r="O223" s="74"/>
      <c r="P223" s="74"/>
      <c r="Q223" s="74"/>
      <c r="R223" s="74"/>
      <c r="S223" s="74"/>
      <c r="T223" s="74"/>
      <c r="U223" s="74"/>
      <c r="V223" s="74"/>
      <c r="W223" s="74"/>
      <c r="X223" s="74"/>
      <c r="Y223" s="74"/>
    </row>
    <row r="224" spans="2:25" x14ac:dyDescent="0.3">
      <c r="B224" s="24">
        <v>9</v>
      </c>
      <c r="C224" s="25">
        <v>45246</v>
      </c>
      <c r="D224" s="35">
        <v>0.625</v>
      </c>
      <c r="E224" s="25">
        <v>45246</v>
      </c>
      <c r="F224" s="35">
        <v>0.64097222222222217</v>
      </c>
      <c r="G224" s="39">
        <v>23</v>
      </c>
      <c r="H224" s="44" t="s">
        <v>50</v>
      </c>
      <c r="I224" s="45" t="s">
        <v>55</v>
      </c>
      <c r="J224" s="26" t="s">
        <v>52</v>
      </c>
      <c r="K224" s="27">
        <v>271.25599999999997</v>
      </c>
      <c r="L224" s="28">
        <f t="shared" si="12"/>
        <v>4.3325611111111106</v>
      </c>
      <c r="M224" s="75"/>
      <c r="N224" s="74"/>
      <c r="O224" s="74"/>
      <c r="P224" s="74"/>
      <c r="Q224" s="74"/>
      <c r="R224" s="74"/>
      <c r="S224" s="74"/>
      <c r="T224" s="74"/>
      <c r="U224" s="74"/>
      <c r="V224" s="74"/>
      <c r="W224" s="74"/>
      <c r="X224" s="74"/>
      <c r="Y224" s="74"/>
    </row>
    <row r="225" spans="2:25" x14ac:dyDescent="0.3">
      <c r="B225" s="24">
        <v>10</v>
      </c>
      <c r="C225" s="25">
        <v>45246</v>
      </c>
      <c r="D225" s="35">
        <v>0.96319444444444446</v>
      </c>
      <c r="E225" s="25">
        <v>45247</v>
      </c>
      <c r="F225" s="35">
        <v>2.0833333333333332E-2</v>
      </c>
      <c r="G225" s="39">
        <v>83</v>
      </c>
      <c r="H225" s="46" t="s">
        <v>54</v>
      </c>
      <c r="I225" s="47" t="s">
        <v>55</v>
      </c>
      <c r="J225" s="26" t="s">
        <v>52</v>
      </c>
      <c r="K225" s="27">
        <v>271.25599999999997</v>
      </c>
      <c r="L225" s="28">
        <f t="shared" si="12"/>
        <v>15.634894444444443</v>
      </c>
      <c r="M225" s="75"/>
      <c r="N225" s="74"/>
      <c r="O225" s="74"/>
      <c r="P225" s="74"/>
      <c r="Q225" s="74"/>
      <c r="R225" s="74"/>
      <c r="S225" s="74"/>
      <c r="T225" s="74"/>
      <c r="U225" s="74"/>
      <c r="V225" s="74"/>
      <c r="W225" s="74"/>
      <c r="X225" s="74"/>
      <c r="Y225" s="74"/>
    </row>
    <row r="226" spans="2:25" x14ac:dyDescent="0.3">
      <c r="B226" s="24">
        <v>11</v>
      </c>
      <c r="C226" s="25">
        <v>45251</v>
      </c>
      <c r="D226" s="35">
        <v>0.92569444444444438</v>
      </c>
      <c r="E226" s="25">
        <v>45251</v>
      </c>
      <c r="F226" s="35">
        <v>0.92986111111111114</v>
      </c>
      <c r="G226" s="39">
        <v>6</v>
      </c>
      <c r="H226" s="61" t="s">
        <v>50</v>
      </c>
      <c r="I226" s="36" t="s">
        <v>57</v>
      </c>
      <c r="J226" s="26" t="s">
        <v>62</v>
      </c>
      <c r="K226" s="27">
        <v>694.72799999999995</v>
      </c>
      <c r="L226" s="28">
        <f t="shared" si="12"/>
        <v>2.8946999999999998</v>
      </c>
      <c r="M226" s="75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</row>
    <row r="227" spans="2:25" x14ac:dyDescent="0.3">
      <c r="B227" s="24">
        <v>12</v>
      </c>
      <c r="C227" s="25">
        <v>45253</v>
      </c>
      <c r="D227" s="35">
        <v>0.36319444444444443</v>
      </c>
      <c r="E227" s="25">
        <v>45253</v>
      </c>
      <c r="F227" s="35">
        <v>0.375</v>
      </c>
      <c r="G227" s="39">
        <v>17</v>
      </c>
      <c r="H227" s="44" t="s">
        <v>50</v>
      </c>
      <c r="I227" s="45" t="s">
        <v>55</v>
      </c>
      <c r="J227" s="26" t="s">
        <v>64</v>
      </c>
      <c r="K227" s="27">
        <v>192.46600000000001</v>
      </c>
      <c r="L227" s="28">
        <f t="shared" si="12"/>
        <v>2.2721680555555555</v>
      </c>
      <c r="M227" s="75"/>
      <c r="N227" s="74"/>
      <c r="O227" s="74"/>
      <c r="P227" s="74"/>
      <c r="Q227" s="74"/>
      <c r="R227" s="74"/>
      <c r="S227" s="74"/>
      <c r="T227" s="74"/>
      <c r="U227" s="74"/>
      <c r="V227" s="74"/>
      <c r="W227" s="74"/>
      <c r="X227" s="74"/>
      <c r="Y227" s="74"/>
    </row>
    <row r="228" spans="2:25" x14ac:dyDescent="0.3">
      <c r="B228" s="24">
        <v>13</v>
      </c>
      <c r="C228" s="25">
        <v>45253</v>
      </c>
      <c r="D228" s="35">
        <v>0.375</v>
      </c>
      <c r="E228" s="25">
        <v>45253</v>
      </c>
      <c r="F228" s="35">
        <v>0.47291666666666665</v>
      </c>
      <c r="G228" s="39">
        <v>141</v>
      </c>
      <c r="H228" s="46" t="s">
        <v>54</v>
      </c>
      <c r="I228" s="47" t="s">
        <v>55</v>
      </c>
      <c r="J228" s="26" t="s">
        <v>64</v>
      </c>
      <c r="K228" s="27">
        <v>192.46600000000001</v>
      </c>
      <c r="L228" s="28">
        <f t="shared" si="12"/>
        <v>18.845629166666669</v>
      </c>
      <c r="M228" s="75"/>
      <c r="N228" s="74"/>
      <c r="O228" s="74"/>
      <c r="P228" s="74"/>
      <c r="Q228" s="74"/>
      <c r="R228" s="74"/>
      <c r="S228" s="74"/>
      <c r="T228" s="74"/>
      <c r="U228" s="74"/>
      <c r="V228" s="74"/>
      <c r="W228" s="74"/>
      <c r="X228" s="74"/>
      <c r="Y228" s="74"/>
    </row>
    <row r="229" spans="2:25" x14ac:dyDescent="0.3">
      <c r="B229" s="24">
        <v>14</v>
      </c>
      <c r="C229" s="25">
        <v>45253</v>
      </c>
      <c r="D229" s="35">
        <v>0.34930555555555554</v>
      </c>
      <c r="E229" s="25">
        <v>45253</v>
      </c>
      <c r="F229" s="35">
        <v>0.44861111111111113</v>
      </c>
      <c r="G229" s="39">
        <v>143</v>
      </c>
      <c r="H229" s="46" t="s">
        <v>54</v>
      </c>
      <c r="I229" s="47" t="s">
        <v>55</v>
      </c>
      <c r="J229" s="26" t="s">
        <v>52</v>
      </c>
      <c r="K229" s="27">
        <v>290.089</v>
      </c>
      <c r="L229" s="28">
        <f t="shared" si="12"/>
        <v>28.807449305555554</v>
      </c>
      <c r="M229" s="75"/>
      <c r="N229" s="74"/>
      <c r="O229" s="74"/>
      <c r="P229" s="74"/>
      <c r="Q229" s="74"/>
      <c r="R229" s="74"/>
      <c r="S229" s="74"/>
      <c r="T229" s="74"/>
      <c r="U229" s="74"/>
      <c r="V229" s="74"/>
      <c r="W229" s="74"/>
      <c r="X229" s="74"/>
      <c r="Y229" s="74"/>
    </row>
    <row r="230" spans="2:25" x14ac:dyDescent="0.3">
      <c r="B230" s="24">
        <v>15</v>
      </c>
      <c r="C230" s="25">
        <v>45260</v>
      </c>
      <c r="D230" s="35">
        <v>0.25625000000000003</v>
      </c>
      <c r="E230" s="25">
        <v>45260</v>
      </c>
      <c r="F230" s="35">
        <v>0.28055555555555556</v>
      </c>
      <c r="G230" s="39">
        <v>35</v>
      </c>
      <c r="H230" s="46" t="s">
        <v>54</v>
      </c>
      <c r="I230" s="47" t="s">
        <v>55</v>
      </c>
      <c r="J230" s="26" t="s">
        <v>65</v>
      </c>
      <c r="K230" s="27">
        <v>301.14999999999998</v>
      </c>
      <c r="L230" s="28">
        <f t="shared" si="12"/>
        <v>7.319618055555555</v>
      </c>
      <c r="M230" s="75"/>
      <c r="N230" s="74"/>
      <c r="O230" s="74"/>
      <c r="P230" s="74"/>
      <c r="Q230" s="74"/>
      <c r="R230" s="74"/>
      <c r="S230" s="74"/>
      <c r="T230" s="74"/>
      <c r="U230" s="74"/>
      <c r="V230" s="74"/>
      <c r="W230" s="74"/>
      <c r="X230" s="74"/>
      <c r="Y230" s="74"/>
    </row>
    <row r="231" spans="2:25" ht="15" thickBot="1" x14ac:dyDescent="0.35">
      <c r="B231" s="24">
        <v>16</v>
      </c>
      <c r="C231" s="25">
        <v>45260</v>
      </c>
      <c r="D231" s="35">
        <v>0.28055555555555556</v>
      </c>
      <c r="E231" s="25">
        <v>45260</v>
      </c>
      <c r="F231" s="35">
        <v>0.33263888888888887</v>
      </c>
      <c r="G231" s="39">
        <v>75</v>
      </c>
      <c r="H231" s="61" t="s">
        <v>50</v>
      </c>
      <c r="I231" s="36" t="s">
        <v>57</v>
      </c>
      <c r="J231" s="26" t="s">
        <v>65</v>
      </c>
      <c r="K231" s="27">
        <v>301.14999999999998</v>
      </c>
      <c r="L231" s="28">
        <f t="shared" si="12"/>
        <v>15.684895833333332</v>
      </c>
      <c r="M231" s="75"/>
      <c r="N231" s="74"/>
      <c r="O231" s="74"/>
      <c r="P231" s="74"/>
      <c r="Q231" s="74"/>
      <c r="R231" s="74"/>
      <c r="S231" s="74"/>
      <c r="T231" s="74"/>
      <c r="U231" s="74"/>
      <c r="V231" s="74"/>
      <c r="W231" s="74"/>
      <c r="X231" s="74"/>
      <c r="Y231" s="74"/>
    </row>
    <row r="232" spans="2:25" x14ac:dyDescent="0.3">
      <c r="B232" s="29" t="s">
        <v>14</v>
      </c>
      <c r="C232" s="30"/>
      <c r="D232" s="30"/>
      <c r="E232" s="30"/>
      <c r="F232" s="30"/>
      <c r="G232" s="33">
        <f>SUM(G216:G231)</f>
        <v>809</v>
      </c>
      <c r="H232" s="87" t="s">
        <v>15</v>
      </c>
      <c r="I232" s="88"/>
      <c r="J232" s="88"/>
      <c r="K232" s="88"/>
      <c r="L232" s="82">
        <f>SUM(L216:L231)</f>
        <v>177.49451111111114</v>
      </c>
      <c r="M232" s="75"/>
      <c r="N232" s="74"/>
      <c r="O232" s="74"/>
      <c r="P232" s="74"/>
      <c r="Q232" s="74"/>
      <c r="R232" s="74"/>
      <c r="S232" s="74"/>
      <c r="T232" s="74"/>
      <c r="U232" s="74"/>
      <c r="V232" s="74"/>
      <c r="W232" s="74"/>
      <c r="X232" s="74"/>
      <c r="Y232" s="74"/>
    </row>
    <row r="233" spans="2:25" ht="15" thickBot="1" x14ac:dyDescent="0.35">
      <c r="B233" s="89" t="s">
        <v>16</v>
      </c>
      <c r="C233" s="90"/>
      <c r="D233" s="90"/>
      <c r="E233" s="90"/>
      <c r="F233" s="91"/>
      <c r="G233" s="34">
        <f>G232+G206</f>
        <v>77048</v>
      </c>
      <c r="H233" s="92" t="s">
        <v>17</v>
      </c>
      <c r="I233" s="93"/>
      <c r="J233" s="93"/>
      <c r="K233" s="93"/>
      <c r="L233" s="83">
        <f>L232+L206</f>
        <v>7496.7815604166672</v>
      </c>
      <c r="M233" s="75"/>
      <c r="N233" s="74"/>
      <c r="O233" s="74"/>
      <c r="P233" s="74"/>
      <c r="Q233" s="74"/>
      <c r="R233" s="74"/>
      <c r="S233" s="74"/>
      <c r="T233" s="74"/>
      <c r="U233" s="74"/>
      <c r="V233" s="74"/>
      <c r="W233" s="74"/>
      <c r="X233" s="74"/>
      <c r="Y233" s="74"/>
    </row>
    <row r="234" spans="2:25" x14ac:dyDescent="0.3">
      <c r="M234" s="86"/>
      <c r="N234" s="85"/>
      <c r="O234" s="85"/>
      <c r="P234" s="85"/>
      <c r="Q234" s="85"/>
      <c r="R234" s="85"/>
      <c r="S234" s="85"/>
      <c r="T234" s="85"/>
      <c r="U234" s="85"/>
      <c r="V234" s="85"/>
      <c r="W234" s="85"/>
      <c r="X234" s="85"/>
      <c r="Y234" s="85"/>
    </row>
    <row r="235" spans="2:25" ht="15" thickBot="1" x14ac:dyDescent="0.35">
      <c r="M235" s="86"/>
      <c r="N235" s="85"/>
      <c r="O235" s="85"/>
      <c r="P235" s="85"/>
      <c r="Q235" s="85"/>
      <c r="R235" s="85"/>
      <c r="S235" s="85"/>
      <c r="T235" s="85"/>
      <c r="U235" s="85"/>
      <c r="V235" s="85"/>
      <c r="W235" s="85"/>
      <c r="X235" s="85"/>
      <c r="Y235" s="85"/>
    </row>
    <row r="236" spans="2:25" x14ac:dyDescent="0.3">
      <c r="B236" s="94" t="s">
        <v>41</v>
      </c>
      <c r="C236" s="95"/>
      <c r="D236" s="95"/>
      <c r="E236" s="95"/>
      <c r="F236" s="95"/>
      <c r="G236" s="95"/>
      <c r="H236" s="95"/>
      <c r="I236" s="95"/>
      <c r="J236" s="95"/>
      <c r="K236" s="95"/>
      <c r="L236" s="96"/>
      <c r="M236" s="75"/>
      <c r="N236" s="85"/>
      <c r="O236" s="85"/>
      <c r="P236" s="85"/>
      <c r="Q236" s="85"/>
      <c r="R236" s="85"/>
      <c r="S236" s="85"/>
      <c r="T236" s="85"/>
      <c r="U236" s="85"/>
      <c r="V236" s="85"/>
      <c r="W236" s="85"/>
      <c r="X236" s="85"/>
      <c r="Y236" s="85"/>
    </row>
    <row r="237" spans="2:25" ht="15" thickBot="1" x14ac:dyDescent="0.35">
      <c r="B237" s="97"/>
      <c r="C237" s="98"/>
      <c r="D237" s="98"/>
      <c r="E237" s="98"/>
      <c r="F237" s="98"/>
      <c r="G237" s="98"/>
      <c r="H237" s="98"/>
      <c r="I237" s="98"/>
      <c r="J237" s="98"/>
      <c r="K237" s="98"/>
      <c r="L237" s="99"/>
      <c r="M237" s="75"/>
      <c r="N237" s="85"/>
      <c r="O237" s="85"/>
      <c r="P237" s="85"/>
      <c r="Q237" s="85"/>
      <c r="R237" s="85"/>
      <c r="S237" s="85"/>
      <c r="T237" s="85"/>
      <c r="U237" s="85"/>
      <c r="V237" s="85"/>
      <c r="W237" s="85"/>
      <c r="X237" s="85"/>
      <c r="Y237" s="85"/>
    </row>
    <row r="238" spans="2:25" ht="6" customHeight="1" thickBot="1" x14ac:dyDescent="0.35">
      <c r="B238" s="18"/>
      <c r="C238" s="37"/>
      <c r="D238" s="19"/>
      <c r="E238" s="19"/>
      <c r="F238" s="19"/>
      <c r="G238" s="19"/>
      <c r="H238" s="19"/>
      <c r="I238" s="19"/>
      <c r="J238" s="19"/>
      <c r="K238" s="19"/>
      <c r="L238" s="19"/>
      <c r="M238" s="86"/>
      <c r="N238" s="85"/>
      <c r="O238" s="85"/>
      <c r="P238" s="85"/>
      <c r="Q238" s="85"/>
      <c r="R238" s="85"/>
      <c r="S238" s="85"/>
      <c r="T238" s="85"/>
      <c r="U238" s="85"/>
      <c r="V238" s="85"/>
      <c r="W238" s="85"/>
      <c r="X238" s="85"/>
      <c r="Y238" s="85"/>
    </row>
    <row r="239" spans="2:25" ht="15" thickBot="1" x14ac:dyDescent="0.35">
      <c r="B239" s="100" t="s">
        <v>1</v>
      </c>
      <c r="C239" s="101"/>
      <c r="D239" s="20"/>
      <c r="E239" s="21"/>
      <c r="F239" s="20"/>
      <c r="G239" s="21"/>
      <c r="H239" s="21"/>
      <c r="I239" s="21"/>
      <c r="J239" s="21"/>
      <c r="K239" s="21"/>
      <c r="L239" s="21"/>
      <c r="M239" s="86"/>
      <c r="N239" s="85"/>
      <c r="O239" s="85"/>
      <c r="P239" s="85"/>
      <c r="Q239" s="85"/>
      <c r="R239" s="85"/>
      <c r="S239" s="85"/>
      <c r="T239" s="85"/>
      <c r="U239" s="85"/>
      <c r="V239" s="85"/>
      <c r="W239" s="85"/>
      <c r="X239" s="85"/>
      <c r="Y239" s="85"/>
    </row>
    <row r="240" spans="2:25" ht="15" thickBot="1" x14ac:dyDescent="0.35">
      <c r="B240" s="102" t="s">
        <v>2</v>
      </c>
      <c r="C240" s="103"/>
      <c r="D240" s="84"/>
      <c r="E240" s="84"/>
      <c r="F240" s="84"/>
      <c r="G240" s="84"/>
      <c r="H240" s="84"/>
      <c r="I240" s="84"/>
      <c r="J240" s="84"/>
      <c r="K240" s="84"/>
      <c r="L240" s="22"/>
      <c r="M240" s="75"/>
      <c r="N240" s="85"/>
      <c r="O240" s="85"/>
      <c r="P240" s="85"/>
      <c r="Q240" s="85"/>
      <c r="R240" s="85"/>
      <c r="S240" s="85"/>
      <c r="T240" s="85"/>
      <c r="U240" s="85"/>
      <c r="V240" s="85"/>
      <c r="W240" s="85"/>
      <c r="X240" s="85"/>
      <c r="Y240" s="85"/>
    </row>
    <row r="241" spans="2:25" ht="18" customHeight="1" x14ac:dyDescent="0.3">
      <c r="B241" s="104"/>
      <c r="C241" s="106" t="s">
        <v>3</v>
      </c>
      <c r="D241" s="107"/>
      <c r="E241" s="106" t="s">
        <v>4</v>
      </c>
      <c r="F241" s="107"/>
      <c r="G241" s="108" t="s">
        <v>5</v>
      </c>
      <c r="H241" s="108" t="s">
        <v>6</v>
      </c>
      <c r="I241" s="108" t="s">
        <v>7</v>
      </c>
      <c r="J241" s="108" t="s">
        <v>8</v>
      </c>
      <c r="K241" s="108" t="s">
        <v>9</v>
      </c>
      <c r="L241" s="110" t="s">
        <v>10</v>
      </c>
      <c r="M241" s="75"/>
      <c r="N241" s="85"/>
      <c r="O241" s="85"/>
      <c r="P241" s="85"/>
      <c r="Q241" s="85"/>
      <c r="R241" s="85"/>
      <c r="S241" s="85"/>
      <c r="T241" s="85"/>
      <c r="U241" s="85"/>
      <c r="V241" s="85"/>
      <c r="W241" s="85"/>
      <c r="X241" s="85"/>
      <c r="Y241" s="85"/>
    </row>
    <row r="242" spans="2:25" ht="18" customHeight="1" thickBot="1" x14ac:dyDescent="0.35">
      <c r="B242" s="105"/>
      <c r="C242" s="23" t="s">
        <v>11</v>
      </c>
      <c r="D242" s="23" t="s">
        <v>12</v>
      </c>
      <c r="E242" s="23" t="s">
        <v>13</v>
      </c>
      <c r="F242" s="23" t="s">
        <v>12</v>
      </c>
      <c r="G242" s="109"/>
      <c r="H242" s="109"/>
      <c r="I242" s="109"/>
      <c r="J242" s="109"/>
      <c r="K242" s="109"/>
      <c r="L242" s="111"/>
      <c r="M242" s="75"/>
      <c r="N242" s="85"/>
      <c r="O242" s="85"/>
      <c r="P242" s="85"/>
      <c r="Q242" s="85"/>
      <c r="R242" s="85"/>
      <c r="S242" s="85"/>
      <c r="T242" s="85"/>
      <c r="U242" s="85"/>
      <c r="V242" s="85"/>
      <c r="W242" s="85"/>
      <c r="X242" s="85"/>
      <c r="Y242" s="85"/>
    </row>
    <row r="243" spans="2:25" x14ac:dyDescent="0.3">
      <c r="B243" s="24">
        <v>1</v>
      </c>
      <c r="C243" s="25">
        <v>45282</v>
      </c>
      <c r="D243" s="35">
        <v>0.25277777777777777</v>
      </c>
      <c r="E243" s="25">
        <v>45282</v>
      </c>
      <c r="F243" s="35">
        <v>0.27083333333333331</v>
      </c>
      <c r="G243" s="39">
        <v>26</v>
      </c>
      <c r="H243" s="46" t="s">
        <v>54</v>
      </c>
      <c r="I243" s="47" t="s">
        <v>55</v>
      </c>
      <c r="J243" s="26" t="s">
        <v>65</v>
      </c>
      <c r="K243" s="27">
        <v>336.64100000000002</v>
      </c>
      <c r="L243" s="28">
        <f t="shared" ref="L243:L249" si="13">G243/1440*K243</f>
        <v>6.0782402777777778</v>
      </c>
      <c r="M243" s="75"/>
      <c r="N243" s="74"/>
      <c r="O243" s="74"/>
      <c r="P243" s="74"/>
      <c r="Q243" s="74"/>
      <c r="R243" s="74"/>
      <c r="S243" s="74"/>
      <c r="T243" s="74"/>
      <c r="U243" s="74"/>
      <c r="V243" s="74"/>
      <c r="W243" s="74"/>
      <c r="X243" s="74"/>
      <c r="Y243" s="74"/>
    </row>
    <row r="244" spans="2:25" x14ac:dyDescent="0.3">
      <c r="B244" s="24">
        <v>2</v>
      </c>
      <c r="C244" s="25">
        <v>45282</v>
      </c>
      <c r="D244" s="35">
        <v>0.27083333333333331</v>
      </c>
      <c r="E244" s="25">
        <v>45282</v>
      </c>
      <c r="F244" s="35">
        <v>0.27777777777777779</v>
      </c>
      <c r="G244" s="39">
        <v>10</v>
      </c>
      <c r="H244" s="44" t="s">
        <v>50</v>
      </c>
      <c r="I244" s="45" t="s">
        <v>55</v>
      </c>
      <c r="J244" s="26" t="s">
        <v>65</v>
      </c>
      <c r="K244" s="27">
        <v>336.64100000000002</v>
      </c>
      <c r="L244" s="28">
        <f t="shared" si="13"/>
        <v>2.3377847222222221</v>
      </c>
      <c r="M244" s="75"/>
      <c r="N244" s="74"/>
      <c r="O244" s="74"/>
      <c r="P244" s="74"/>
      <c r="Q244" s="74"/>
      <c r="R244" s="74"/>
      <c r="S244" s="74"/>
      <c r="T244" s="74"/>
      <c r="U244" s="74"/>
      <c r="V244" s="74"/>
      <c r="W244" s="74"/>
      <c r="X244" s="74"/>
      <c r="Y244" s="74"/>
    </row>
    <row r="245" spans="2:25" x14ac:dyDescent="0.3">
      <c r="B245" s="24">
        <v>3</v>
      </c>
      <c r="C245" s="25">
        <v>45288</v>
      </c>
      <c r="D245" s="35">
        <v>0.23402777777777781</v>
      </c>
      <c r="E245" s="25">
        <v>45288</v>
      </c>
      <c r="F245" s="35">
        <v>0.25</v>
      </c>
      <c r="G245" s="39">
        <v>23</v>
      </c>
      <c r="H245" s="44" t="s">
        <v>50</v>
      </c>
      <c r="I245" s="45" t="s">
        <v>55</v>
      </c>
      <c r="J245" s="26" t="s">
        <v>65</v>
      </c>
      <c r="K245" s="27">
        <v>328.19900000000001</v>
      </c>
      <c r="L245" s="28">
        <f t="shared" si="13"/>
        <v>5.2420673611111113</v>
      </c>
      <c r="M245" s="75"/>
      <c r="N245" s="74"/>
      <c r="O245" s="74"/>
      <c r="P245" s="74"/>
      <c r="Q245" s="74"/>
      <c r="R245" s="74"/>
      <c r="S245" s="74"/>
      <c r="T245" s="74"/>
      <c r="U245" s="74"/>
      <c r="V245" s="74"/>
      <c r="W245" s="74"/>
      <c r="X245" s="74"/>
      <c r="Y245" s="74"/>
    </row>
    <row r="246" spans="2:25" x14ac:dyDescent="0.3">
      <c r="B246" s="24">
        <v>4</v>
      </c>
      <c r="C246" s="25">
        <v>45288</v>
      </c>
      <c r="D246" s="35">
        <v>0.25</v>
      </c>
      <c r="E246" s="25">
        <v>45288</v>
      </c>
      <c r="F246" s="35">
        <v>0.27083333333333331</v>
      </c>
      <c r="G246" s="39">
        <v>30</v>
      </c>
      <c r="H246" s="46" t="s">
        <v>54</v>
      </c>
      <c r="I246" s="47" t="s">
        <v>55</v>
      </c>
      <c r="J246" s="26" t="s">
        <v>65</v>
      </c>
      <c r="K246" s="27">
        <v>328.19900000000001</v>
      </c>
      <c r="L246" s="28">
        <f t="shared" si="13"/>
        <v>6.8374791666666663</v>
      </c>
      <c r="M246" s="75"/>
      <c r="N246" s="74"/>
      <c r="O246" s="74"/>
      <c r="P246" s="74"/>
      <c r="Q246" s="74"/>
      <c r="R246" s="74"/>
      <c r="S246" s="74"/>
      <c r="T246" s="74"/>
      <c r="U246" s="74"/>
      <c r="V246" s="74"/>
      <c r="W246" s="74"/>
      <c r="X246" s="74"/>
      <c r="Y246" s="74"/>
    </row>
    <row r="247" spans="2:25" x14ac:dyDescent="0.3">
      <c r="B247" s="24">
        <v>5</v>
      </c>
      <c r="C247" s="25">
        <v>45288</v>
      </c>
      <c r="D247" s="35">
        <v>0.27083333333333331</v>
      </c>
      <c r="E247" s="25">
        <v>45288</v>
      </c>
      <c r="F247" s="35">
        <v>0.27708333333333335</v>
      </c>
      <c r="G247" s="39">
        <v>9</v>
      </c>
      <c r="H247" s="44" t="s">
        <v>50</v>
      </c>
      <c r="I247" s="45" t="s">
        <v>55</v>
      </c>
      <c r="J247" s="26" t="s">
        <v>65</v>
      </c>
      <c r="K247" s="27">
        <v>328.19900000000001</v>
      </c>
      <c r="L247" s="28">
        <f t="shared" si="13"/>
        <v>2.0512437500000003</v>
      </c>
      <c r="M247" s="75"/>
      <c r="N247" s="74"/>
      <c r="O247" s="74"/>
      <c r="P247" s="74"/>
      <c r="Q247" s="74"/>
      <c r="R247" s="74"/>
      <c r="S247" s="74"/>
      <c r="T247" s="74"/>
      <c r="U247" s="74"/>
      <c r="V247" s="74"/>
      <c r="W247" s="74"/>
      <c r="X247" s="74"/>
      <c r="Y247" s="74"/>
    </row>
    <row r="248" spans="2:25" ht="15" customHeight="1" x14ac:dyDescent="0.3">
      <c r="B248" s="24">
        <v>6</v>
      </c>
      <c r="C248" s="25">
        <v>45289</v>
      </c>
      <c r="D248" s="35">
        <v>0.23124999999999998</v>
      </c>
      <c r="E248" s="25">
        <v>45289</v>
      </c>
      <c r="F248" s="35">
        <v>0.25</v>
      </c>
      <c r="G248" s="39">
        <v>27</v>
      </c>
      <c r="H248" s="44" t="s">
        <v>50</v>
      </c>
      <c r="I248" s="45" t="s">
        <v>55</v>
      </c>
      <c r="J248" s="26" t="s">
        <v>65</v>
      </c>
      <c r="K248" s="27">
        <v>328.19900000000001</v>
      </c>
      <c r="L248" s="28">
        <f t="shared" si="13"/>
        <v>6.1537312499999999</v>
      </c>
      <c r="M248" s="75"/>
      <c r="N248" s="74"/>
      <c r="O248" s="74"/>
      <c r="P248" s="74"/>
      <c r="Q248" s="74"/>
      <c r="R248" s="74"/>
      <c r="S248" s="74"/>
      <c r="T248" s="74"/>
      <c r="U248" s="74"/>
      <c r="V248" s="74"/>
      <c r="W248" s="74"/>
      <c r="X248" s="74"/>
      <c r="Y248" s="74"/>
    </row>
    <row r="249" spans="2:25" ht="15" thickBot="1" x14ac:dyDescent="0.35">
      <c r="B249" s="24">
        <v>7</v>
      </c>
      <c r="C249" s="25">
        <v>45289</v>
      </c>
      <c r="D249" s="35">
        <v>0.25</v>
      </c>
      <c r="E249" s="25">
        <v>45289</v>
      </c>
      <c r="F249" s="35">
        <v>0.26597222222222222</v>
      </c>
      <c r="G249" s="39">
        <v>23</v>
      </c>
      <c r="H249" s="46" t="s">
        <v>54</v>
      </c>
      <c r="I249" s="47" t="s">
        <v>55</v>
      </c>
      <c r="J249" s="26" t="s">
        <v>65</v>
      </c>
      <c r="K249" s="27">
        <v>328.19900000000001</v>
      </c>
      <c r="L249" s="28">
        <f t="shared" si="13"/>
        <v>5.2420673611111113</v>
      </c>
      <c r="M249" s="75"/>
      <c r="N249" s="74"/>
      <c r="O249" s="74"/>
      <c r="P249" s="74"/>
      <c r="Q249" s="74"/>
      <c r="R249" s="74"/>
      <c r="S249" s="74"/>
      <c r="T249" s="74"/>
      <c r="U249" s="74"/>
      <c r="V249" s="74"/>
      <c r="W249" s="74"/>
      <c r="X249" s="74"/>
      <c r="Y249" s="74"/>
    </row>
    <row r="250" spans="2:25" x14ac:dyDescent="0.3">
      <c r="B250" s="29" t="s">
        <v>14</v>
      </c>
      <c r="C250" s="30"/>
      <c r="D250" s="30"/>
      <c r="E250" s="30"/>
      <c r="F250" s="30"/>
      <c r="G250" s="33">
        <f>SUM(G243:G249)</f>
        <v>148</v>
      </c>
      <c r="H250" s="87" t="s">
        <v>15</v>
      </c>
      <c r="I250" s="88"/>
      <c r="J250" s="88"/>
      <c r="K250" s="88"/>
      <c r="L250" s="82">
        <f>SUM(L243:L249)</f>
        <v>33.942613888888886</v>
      </c>
      <c r="M250" s="75"/>
      <c r="N250" s="74"/>
      <c r="O250" s="74"/>
      <c r="P250" s="74"/>
      <c r="Q250" s="74"/>
      <c r="R250" s="74"/>
      <c r="S250" s="74"/>
      <c r="T250" s="74"/>
      <c r="U250" s="74"/>
      <c r="V250" s="74"/>
      <c r="W250" s="74"/>
      <c r="X250" s="74"/>
      <c r="Y250" s="74"/>
    </row>
    <row r="251" spans="2:25" ht="15" thickBot="1" x14ac:dyDescent="0.35">
      <c r="B251" s="89" t="s">
        <v>16</v>
      </c>
      <c r="C251" s="90"/>
      <c r="D251" s="90"/>
      <c r="E251" s="90"/>
      <c r="F251" s="91"/>
      <c r="G251" s="34">
        <f>G250+G233</f>
        <v>77196</v>
      </c>
      <c r="H251" s="92" t="s">
        <v>17</v>
      </c>
      <c r="I251" s="93"/>
      <c r="J251" s="93"/>
      <c r="K251" s="93"/>
      <c r="L251" s="83">
        <f>L250+L233</f>
        <v>7530.7241743055556</v>
      </c>
      <c r="M251" s="75"/>
      <c r="N251" s="74"/>
      <c r="O251" s="74"/>
      <c r="P251" s="74"/>
      <c r="Q251" s="74"/>
      <c r="R251" s="74"/>
      <c r="S251" s="74"/>
      <c r="T251" s="74"/>
      <c r="U251" s="74"/>
      <c r="V251" s="74"/>
      <c r="W251" s="74"/>
      <c r="X251" s="74"/>
      <c r="Y251" s="74"/>
    </row>
    <row r="252" spans="2:25" x14ac:dyDescent="0.3">
      <c r="M252" s="75"/>
      <c r="N252" s="85"/>
      <c r="O252" s="85"/>
      <c r="P252" s="85"/>
      <c r="Q252" s="85"/>
      <c r="R252" s="85"/>
      <c r="S252" s="85"/>
      <c r="T252" s="85"/>
      <c r="U252" s="85"/>
      <c r="V252" s="85"/>
      <c r="W252" s="85"/>
      <c r="X252" s="85"/>
      <c r="Y252" s="85"/>
    </row>
    <row r="253" spans="2:25" x14ac:dyDescent="0.3">
      <c r="M253" s="74"/>
      <c r="N253" s="85"/>
      <c r="O253" s="85"/>
      <c r="P253" s="85"/>
      <c r="Q253" s="85"/>
      <c r="R253" s="85"/>
      <c r="S253" s="85"/>
      <c r="T253" s="85"/>
      <c r="U253" s="85"/>
      <c r="V253" s="85"/>
      <c r="W253" s="85"/>
      <c r="X253" s="85"/>
      <c r="Y253" s="85"/>
    </row>
    <row r="254" spans="2:25" x14ac:dyDescent="0.3">
      <c r="M254" s="74"/>
      <c r="N254" s="85"/>
      <c r="O254" s="85"/>
      <c r="P254" s="85"/>
      <c r="Q254" s="85"/>
      <c r="R254" s="85"/>
      <c r="S254" s="85"/>
      <c r="T254" s="85"/>
      <c r="U254" s="85"/>
      <c r="V254" s="85"/>
      <c r="W254" s="85"/>
      <c r="X254" s="85"/>
      <c r="Y254" s="85"/>
    </row>
  </sheetData>
  <mergeCells count="180">
    <mergeCell ref="B251:F251"/>
    <mergeCell ref="H251:K251"/>
    <mergeCell ref="H250:K250"/>
    <mergeCell ref="B233:F233"/>
    <mergeCell ref="H233:K233"/>
    <mergeCell ref="H232:K232"/>
    <mergeCell ref="B236:L237"/>
    <mergeCell ref="B239:C239"/>
    <mergeCell ref="B240:C240"/>
    <mergeCell ref="B241:B242"/>
    <mergeCell ref="C241:D241"/>
    <mergeCell ref="E241:F241"/>
    <mergeCell ref="G241:G242"/>
    <mergeCell ref="H241:H242"/>
    <mergeCell ref="I241:I242"/>
    <mergeCell ref="J241:J242"/>
    <mergeCell ref="K241:K242"/>
    <mergeCell ref="L241:L242"/>
    <mergeCell ref="B209:L210"/>
    <mergeCell ref="B212:C212"/>
    <mergeCell ref="B213:C213"/>
    <mergeCell ref="B214:B215"/>
    <mergeCell ref="C214:D214"/>
    <mergeCell ref="E214:F214"/>
    <mergeCell ref="G214:G215"/>
    <mergeCell ref="H214:H215"/>
    <mergeCell ref="I214:I215"/>
    <mergeCell ref="J214:J215"/>
    <mergeCell ref="K214:K215"/>
    <mergeCell ref="L214:L215"/>
    <mergeCell ref="B147:F147"/>
    <mergeCell ref="H147:K147"/>
    <mergeCell ref="H146:K146"/>
    <mergeCell ref="H104:K104"/>
    <mergeCell ref="B105:F105"/>
    <mergeCell ref="H105:K105"/>
    <mergeCell ref="B132:L133"/>
    <mergeCell ref="B135:C135"/>
    <mergeCell ref="B136:C136"/>
    <mergeCell ref="B137:B138"/>
    <mergeCell ref="C137:D137"/>
    <mergeCell ref="E137:F137"/>
    <mergeCell ref="G137:G138"/>
    <mergeCell ref="H137:H138"/>
    <mergeCell ref="I137:I138"/>
    <mergeCell ref="J137:J138"/>
    <mergeCell ref="K137:K138"/>
    <mergeCell ref="L137:L138"/>
    <mergeCell ref="H128:K128"/>
    <mergeCell ref="B129:F129"/>
    <mergeCell ref="H129:K129"/>
    <mergeCell ref="B108:L109"/>
    <mergeCell ref="B111:C111"/>
    <mergeCell ref="B112:C112"/>
    <mergeCell ref="B85:L86"/>
    <mergeCell ref="B88:C88"/>
    <mergeCell ref="B89:C89"/>
    <mergeCell ref="B90:B91"/>
    <mergeCell ref="C90:D90"/>
    <mergeCell ref="E90:F90"/>
    <mergeCell ref="G90:G91"/>
    <mergeCell ref="H90:H91"/>
    <mergeCell ref="I90:I91"/>
    <mergeCell ref="J90:J91"/>
    <mergeCell ref="K90:K91"/>
    <mergeCell ref="L90:L91"/>
    <mergeCell ref="L58:L59"/>
    <mergeCell ref="H65:K65"/>
    <mergeCell ref="B66:F66"/>
    <mergeCell ref="H66:K66"/>
    <mergeCell ref="G58:G59"/>
    <mergeCell ref="H58:H59"/>
    <mergeCell ref="I58:I59"/>
    <mergeCell ref="J58:J59"/>
    <mergeCell ref="K58:K59"/>
    <mergeCell ref="B53:L54"/>
    <mergeCell ref="B2:L3"/>
    <mergeCell ref="B5:C5"/>
    <mergeCell ref="B6:C6"/>
    <mergeCell ref="B7:B8"/>
    <mergeCell ref="C7:D7"/>
    <mergeCell ref="E7:F7"/>
    <mergeCell ref="G7:G8"/>
    <mergeCell ref="H7:H8"/>
    <mergeCell ref="I7:I8"/>
    <mergeCell ref="J7:J8"/>
    <mergeCell ref="K7:K8"/>
    <mergeCell ref="L7:L8"/>
    <mergeCell ref="H10:K10"/>
    <mergeCell ref="B11:F11"/>
    <mergeCell ref="H11:K11"/>
    <mergeCell ref="B15:L16"/>
    <mergeCell ref="B18:C18"/>
    <mergeCell ref="B19:C19"/>
    <mergeCell ref="B20:B21"/>
    <mergeCell ref="H35:K35"/>
    <mergeCell ref="B36:F36"/>
    <mergeCell ref="H36:K36"/>
    <mergeCell ref="C20:D20"/>
    <mergeCell ref="E20:F20"/>
    <mergeCell ref="G20:G21"/>
    <mergeCell ref="H20:H21"/>
    <mergeCell ref="I20:I21"/>
    <mergeCell ref="J20:J21"/>
    <mergeCell ref="K20:K21"/>
    <mergeCell ref="B40:L41"/>
    <mergeCell ref="B43:C43"/>
    <mergeCell ref="L20:L21"/>
    <mergeCell ref="B44:C44"/>
    <mergeCell ref="B45:B46"/>
    <mergeCell ref="C45:D45"/>
    <mergeCell ref="E45:F45"/>
    <mergeCell ref="G45:G46"/>
    <mergeCell ref="H45:H46"/>
    <mergeCell ref="I45:I46"/>
    <mergeCell ref="J45:J46"/>
    <mergeCell ref="K45:K46"/>
    <mergeCell ref="H81:K81"/>
    <mergeCell ref="B82:F82"/>
    <mergeCell ref="H82:K82"/>
    <mergeCell ref="L45:L46"/>
    <mergeCell ref="B69:L70"/>
    <mergeCell ref="B72:C72"/>
    <mergeCell ref="B73:C73"/>
    <mergeCell ref="B74:B75"/>
    <mergeCell ref="C74:D74"/>
    <mergeCell ref="E74:F74"/>
    <mergeCell ref="G74:G75"/>
    <mergeCell ref="H74:H75"/>
    <mergeCell ref="I74:I75"/>
    <mergeCell ref="J74:J75"/>
    <mergeCell ref="K74:K75"/>
    <mergeCell ref="L74:L75"/>
    <mergeCell ref="H49:K49"/>
    <mergeCell ref="B50:F50"/>
    <mergeCell ref="H50:K50"/>
    <mergeCell ref="B56:C56"/>
    <mergeCell ref="B57:C57"/>
    <mergeCell ref="B58:B59"/>
    <mergeCell ref="C58:D58"/>
    <mergeCell ref="E58:F58"/>
    <mergeCell ref="B113:B114"/>
    <mergeCell ref="C113:D113"/>
    <mergeCell ref="E113:F113"/>
    <mergeCell ref="G113:G114"/>
    <mergeCell ref="H113:H114"/>
    <mergeCell ref="I113:I114"/>
    <mergeCell ref="J113:J114"/>
    <mergeCell ref="K113:K114"/>
    <mergeCell ref="L113:L114"/>
    <mergeCell ref="H160:K160"/>
    <mergeCell ref="B161:F161"/>
    <mergeCell ref="H161:K161"/>
    <mergeCell ref="B150:L151"/>
    <mergeCell ref="B153:C153"/>
    <mergeCell ref="B154:C154"/>
    <mergeCell ref="B155:B156"/>
    <mergeCell ref="C155:D155"/>
    <mergeCell ref="E155:F155"/>
    <mergeCell ref="G155:G156"/>
    <mergeCell ref="H155:H156"/>
    <mergeCell ref="I155:I156"/>
    <mergeCell ref="J155:J156"/>
    <mergeCell ref="K155:K156"/>
    <mergeCell ref="L155:L156"/>
    <mergeCell ref="H205:K205"/>
    <mergeCell ref="B206:F206"/>
    <mergeCell ref="H206:K206"/>
    <mergeCell ref="B164:L165"/>
    <mergeCell ref="B167:C167"/>
    <mergeCell ref="B168:C168"/>
    <mergeCell ref="B169:B170"/>
    <mergeCell ref="C169:D169"/>
    <mergeCell ref="E169:F169"/>
    <mergeCell ref="G169:G170"/>
    <mergeCell ref="H169:H170"/>
    <mergeCell ref="I169:I170"/>
    <mergeCell ref="J169:J170"/>
    <mergeCell ref="K169:K170"/>
    <mergeCell ref="L169:L17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9"/>
  <sheetViews>
    <sheetView showGridLines="0" tabSelected="1" workbookViewId="0">
      <selection activeCell="D12" sqref="D12"/>
    </sheetView>
  </sheetViews>
  <sheetFormatPr defaultColWidth="9.109375" defaultRowHeight="14.4" x14ac:dyDescent="0.3"/>
  <cols>
    <col min="1" max="1" width="9.109375" style="1"/>
    <col min="2" max="5" width="15.6640625" style="1" customWidth="1"/>
    <col min="6" max="16384" width="9.109375" style="1"/>
  </cols>
  <sheetData>
    <row r="2" spans="1:11" ht="15" thickBot="1" x14ac:dyDescent="0.35">
      <c r="A2" s="2"/>
      <c r="B2" s="2"/>
      <c r="C2" s="2"/>
      <c r="D2" s="2"/>
      <c r="E2" s="2"/>
    </row>
    <row r="3" spans="1:11" ht="16.2" thickBot="1" x14ac:dyDescent="0.35">
      <c r="A3" s="2"/>
      <c r="B3" s="10" t="s">
        <v>28</v>
      </c>
      <c r="C3" s="9"/>
      <c r="D3" s="112"/>
      <c r="E3" s="112"/>
    </row>
    <row r="4" spans="1:11" ht="16.2" thickBot="1" x14ac:dyDescent="0.35">
      <c r="A4" s="2"/>
      <c r="B4" s="113" t="s">
        <v>27</v>
      </c>
      <c r="C4" s="114"/>
      <c r="D4" s="112"/>
      <c r="E4" s="112"/>
    </row>
    <row r="5" spans="1:11" ht="15.6" x14ac:dyDescent="0.3">
      <c r="A5" s="2"/>
      <c r="B5" s="8" t="s">
        <v>26</v>
      </c>
      <c r="C5" s="7" t="s">
        <v>25</v>
      </c>
      <c r="D5" s="112"/>
      <c r="E5" s="112"/>
    </row>
    <row r="6" spans="1:11" ht="16.2" thickBot="1" x14ac:dyDescent="0.35">
      <c r="A6" s="2"/>
      <c r="B6" s="5" t="s">
        <v>24</v>
      </c>
      <c r="C6" s="6" t="s">
        <v>23</v>
      </c>
      <c r="D6" s="112"/>
      <c r="E6" s="112"/>
    </row>
    <row r="7" spans="1:11" ht="16.2" thickBot="1" x14ac:dyDescent="0.35">
      <c r="A7" s="2"/>
      <c r="B7" s="5" t="s">
        <v>22</v>
      </c>
      <c r="C7" s="41">
        <v>2870779.8149999999</v>
      </c>
      <c r="D7" s="112"/>
      <c r="E7" s="112"/>
    </row>
    <row r="8" spans="1:11" ht="16.2" thickBot="1" x14ac:dyDescent="0.35">
      <c r="A8" s="2"/>
      <c r="B8" s="4" t="s">
        <v>21</v>
      </c>
      <c r="C8" s="3">
        <f>'Tabela P1'!L251*8760/'Tabela P2'!C7</f>
        <v>22.979520554737032</v>
      </c>
      <c r="D8" s="112"/>
      <c r="E8" s="112"/>
    </row>
    <row r="9" spans="1:1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</sheetData>
  <mergeCells count="7">
    <mergeCell ref="D8:E8"/>
    <mergeCell ref="D3:E3"/>
    <mergeCell ref="B4:C4"/>
    <mergeCell ref="D4:E4"/>
    <mergeCell ref="D5:E5"/>
    <mergeCell ref="D6:E6"/>
    <mergeCell ref="D7:E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P12"/>
  <sheetViews>
    <sheetView showGridLines="0" topLeftCell="A4" zoomScale="90" zoomScaleNormal="90" workbookViewId="0">
      <selection activeCell="H40" sqref="H40"/>
    </sheetView>
  </sheetViews>
  <sheetFormatPr defaultColWidth="9.109375" defaultRowHeight="14.4" x14ac:dyDescent="0.3"/>
  <cols>
    <col min="1" max="1" width="9.109375" style="1"/>
    <col min="2" max="16" width="15.6640625" style="1" customWidth="1"/>
    <col min="17" max="16384" width="9.109375" style="1"/>
  </cols>
  <sheetData>
    <row r="1" spans="2:16" ht="15" thickBot="1" x14ac:dyDescent="0.35"/>
    <row r="2" spans="2:16" ht="15" thickBot="1" x14ac:dyDescent="0.35">
      <c r="B2" s="121" t="s">
        <v>49</v>
      </c>
      <c r="C2" s="122"/>
      <c r="D2" s="123"/>
      <c r="E2" s="16" t="s">
        <v>0</v>
      </c>
      <c r="F2" s="16" t="s">
        <v>18</v>
      </c>
      <c r="G2" s="16" t="s">
        <v>19</v>
      </c>
      <c r="H2" s="16" t="s">
        <v>20</v>
      </c>
      <c r="I2" s="16" t="s">
        <v>48</v>
      </c>
      <c r="J2" s="16" t="s">
        <v>47</v>
      </c>
      <c r="K2" s="16" t="s">
        <v>46</v>
      </c>
      <c r="L2" s="16" t="s">
        <v>45</v>
      </c>
      <c r="M2" s="16" t="s">
        <v>44</v>
      </c>
      <c r="N2" s="16" t="s">
        <v>43</v>
      </c>
      <c r="O2" s="16" t="s">
        <v>42</v>
      </c>
      <c r="P2" s="16" t="s">
        <v>41</v>
      </c>
    </row>
    <row r="3" spans="2:16" s="14" customFormat="1" ht="30" customHeight="1" thickBot="1" x14ac:dyDescent="0.35">
      <c r="B3" s="124" t="s">
        <v>40</v>
      </c>
      <c r="C3" s="125"/>
      <c r="D3" s="126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</row>
    <row r="4" spans="2:16" ht="15" customHeight="1" x14ac:dyDescent="0.3">
      <c r="B4" s="127" t="s">
        <v>39</v>
      </c>
      <c r="C4" s="128"/>
      <c r="D4" s="129"/>
      <c r="E4" s="13" t="s">
        <v>38</v>
      </c>
      <c r="F4" s="13" t="s">
        <v>38</v>
      </c>
      <c r="G4" s="13" t="s">
        <v>38</v>
      </c>
      <c r="H4" s="13" t="s">
        <v>38</v>
      </c>
      <c r="I4" s="13" t="s">
        <v>38</v>
      </c>
      <c r="J4" s="13" t="s">
        <v>38</v>
      </c>
      <c r="K4" s="13" t="s">
        <v>38</v>
      </c>
      <c r="L4" s="13" t="s">
        <v>38</v>
      </c>
      <c r="M4" s="13" t="s">
        <v>38</v>
      </c>
      <c r="N4" s="13" t="s">
        <v>38</v>
      </c>
      <c r="O4" s="13" t="s">
        <v>38</v>
      </c>
      <c r="P4" s="13" t="s">
        <v>38</v>
      </c>
    </row>
    <row r="5" spans="2:16" ht="39.6" x14ac:dyDescent="0.3">
      <c r="B5" s="130" t="s">
        <v>37</v>
      </c>
      <c r="C5" s="131"/>
      <c r="D5" s="132"/>
      <c r="E5" s="12" t="s">
        <v>36</v>
      </c>
      <c r="F5" s="12" t="s">
        <v>36</v>
      </c>
      <c r="G5" s="12" t="s">
        <v>36</v>
      </c>
      <c r="H5" s="12" t="s">
        <v>36</v>
      </c>
      <c r="I5" s="12" t="s">
        <v>36</v>
      </c>
      <c r="J5" s="12" t="s">
        <v>36</v>
      </c>
      <c r="K5" s="12" t="s">
        <v>36</v>
      </c>
      <c r="L5" s="12" t="s">
        <v>36</v>
      </c>
      <c r="M5" s="12" t="s">
        <v>36</v>
      </c>
      <c r="N5" s="12" t="s">
        <v>36</v>
      </c>
      <c r="O5" s="12" t="s">
        <v>36</v>
      </c>
      <c r="P5" s="12" t="s">
        <v>36</v>
      </c>
    </row>
    <row r="6" spans="2:16" ht="52.8" x14ac:dyDescent="0.3">
      <c r="B6" s="130"/>
      <c r="C6" s="131"/>
      <c r="D6" s="132"/>
      <c r="E6" s="12" t="s">
        <v>35</v>
      </c>
      <c r="F6" s="12" t="s">
        <v>35</v>
      </c>
      <c r="G6" s="12" t="s">
        <v>35</v>
      </c>
      <c r="H6" s="12" t="s">
        <v>35</v>
      </c>
      <c r="I6" s="12" t="s">
        <v>35</v>
      </c>
      <c r="J6" s="12" t="s">
        <v>35</v>
      </c>
      <c r="K6" s="12" t="s">
        <v>35</v>
      </c>
      <c r="L6" s="12" t="s">
        <v>35</v>
      </c>
      <c r="M6" s="12" t="s">
        <v>35</v>
      </c>
      <c r="N6" s="12" t="s">
        <v>35</v>
      </c>
      <c r="O6" s="12" t="s">
        <v>35</v>
      </c>
      <c r="P6" s="12" t="s">
        <v>35</v>
      </c>
    </row>
    <row r="7" spans="2:16" x14ac:dyDescent="0.3">
      <c r="B7" s="115" t="s">
        <v>34</v>
      </c>
      <c r="C7" s="116"/>
      <c r="D7" s="117"/>
      <c r="E7" s="11">
        <v>1</v>
      </c>
      <c r="F7" s="11">
        <v>13</v>
      </c>
      <c r="G7" s="11">
        <v>2</v>
      </c>
      <c r="H7" s="11">
        <v>5</v>
      </c>
      <c r="I7" s="11">
        <v>5</v>
      </c>
      <c r="J7" s="11">
        <v>12</v>
      </c>
      <c r="K7" s="11">
        <v>13</v>
      </c>
      <c r="L7" s="11">
        <v>7</v>
      </c>
      <c r="M7" s="11">
        <v>3</v>
      </c>
      <c r="N7" s="11">
        <v>34</v>
      </c>
      <c r="O7" s="11">
        <v>16</v>
      </c>
      <c r="P7" s="11">
        <v>7</v>
      </c>
    </row>
    <row r="8" spans="2:16" x14ac:dyDescent="0.3">
      <c r="B8" s="115" t="s">
        <v>33</v>
      </c>
      <c r="C8" s="116"/>
      <c r="D8" s="117"/>
      <c r="E8" s="11">
        <v>1</v>
      </c>
      <c r="F8" s="11">
        <v>13</v>
      </c>
      <c r="G8" s="11">
        <v>2</v>
      </c>
      <c r="H8" s="11">
        <v>5</v>
      </c>
      <c r="I8" s="11">
        <v>5</v>
      </c>
      <c r="J8" s="11">
        <v>12</v>
      </c>
      <c r="K8" s="11">
        <v>13</v>
      </c>
      <c r="L8" s="11">
        <v>7</v>
      </c>
      <c r="M8" s="11">
        <v>2</v>
      </c>
      <c r="N8" s="11">
        <v>34</v>
      </c>
      <c r="O8" s="11">
        <v>16</v>
      </c>
      <c r="P8" s="11">
        <v>7</v>
      </c>
    </row>
    <row r="9" spans="2:16" x14ac:dyDescent="0.3">
      <c r="B9" s="115" t="s">
        <v>32</v>
      </c>
      <c r="C9" s="116"/>
      <c r="D9" s="117"/>
      <c r="E9" s="76">
        <f t="shared" ref="E9:M9" si="0">E8/E7</f>
        <v>1</v>
      </c>
      <c r="F9" s="76">
        <f t="shared" si="0"/>
        <v>1</v>
      </c>
      <c r="G9" s="76">
        <f t="shared" si="0"/>
        <v>1</v>
      </c>
      <c r="H9" s="76">
        <f t="shared" si="0"/>
        <v>1</v>
      </c>
      <c r="I9" s="76">
        <f t="shared" si="0"/>
        <v>1</v>
      </c>
      <c r="J9" s="76">
        <f t="shared" si="0"/>
        <v>1</v>
      </c>
      <c r="K9" s="76">
        <f t="shared" si="0"/>
        <v>1</v>
      </c>
      <c r="L9" s="76">
        <f t="shared" si="0"/>
        <v>1</v>
      </c>
      <c r="M9" s="76">
        <f t="shared" si="0"/>
        <v>0.66666666666666663</v>
      </c>
      <c r="N9" s="76">
        <f>N8/N7</f>
        <v>1</v>
      </c>
      <c r="O9" s="76">
        <f t="shared" ref="O9:P9" si="1">O8/O7</f>
        <v>1</v>
      </c>
      <c r="P9" s="76">
        <f t="shared" si="1"/>
        <v>1</v>
      </c>
    </row>
    <row r="10" spans="2:16" x14ac:dyDescent="0.3">
      <c r="B10" s="115" t="s">
        <v>31</v>
      </c>
      <c r="C10" s="116"/>
      <c r="D10" s="117"/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</row>
    <row r="11" spans="2:16" x14ac:dyDescent="0.3">
      <c r="B11" s="115" t="s">
        <v>30</v>
      </c>
      <c r="C11" s="116"/>
      <c r="D11" s="117"/>
      <c r="E11" s="11">
        <f>E7-E8</f>
        <v>0</v>
      </c>
      <c r="F11" s="11">
        <f t="shared" ref="F11:P11" si="2">F7-F8</f>
        <v>0</v>
      </c>
      <c r="G11" s="11">
        <f t="shared" si="2"/>
        <v>0</v>
      </c>
      <c r="H11" s="11">
        <f t="shared" si="2"/>
        <v>0</v>
      </c>
      <c r="I11" s="11">
        <f t="shared" si="2"/>
        <v>0</v>
      </c>
      <c r="J11" s="11">
        <f t="shared" si="2"/>
        <v>0</v>
      </c>
      <c r="K11" s="11">
        <f t="shared" si="2"/>
        <v>0</v>
      </c>
      <c r="L11" s="11">
        <f t="shared" si="2"/>
        <v>0</v>
      </c>
      <c r="M11" s="11">
        <f t="shared" si="2"/>
        <v>1</v>
      </c>
      <c r="N11" s="11">
        <f t="shared" si="2"/>
        <v>0</v>
      </c>
      <c r="O11" s="11">
        <f t="shared" si="2"/>
        <v>0</v>
      </c>
      <c r="P11" s="11">
        <f t="shared" si="2"/>
        <v>0</v>
      </c>
    </row>
    <row r="12" spans="2:16" ht="15" thickBot="1" x14ac:dyDescent="0.35">
      <c r="B12" s="118" t="s">
        <v>29</v>
      </c>
      <c r="C12" s="119"/>
      <c r="D12" s="120"/>
      <c r="E12" s="77">
        <f t="shared" ref="E12:M12" si="3">E11/E7</f>
        <v>0</v>
      </c>
      <c r="F12" s="77">
        <f t="shared" si="3"/>
        <v>0</v>
      </c>
      <c r="G12" s="77">
        <f t="shared" si="3"/>
        <v>0</v>
      </c>
      <c r="H12" s="77">
        <f t="shared" si="3"/>
        <v>0</v>
      </c>
      <c r="I12" s="77">
        <f t="shared" si="3"/>
        <v>0</v>
      </c>
      <c r="J12" s="77">
        <f t="shared" si="3"/>
        <v>0</v>
      </c>
      <c r="K12" s="77">
        <f t="shared" si="3"/>
        <v>0</v>
      </c>
      <c r="L12" s="77">
        <f t="shared" si="3"/>
        <v>0</v>
      </c>
      <c r="M12" s="77">
        <f t="shared" si="3"/>
        <v>0.33333333333333331</v>
      </c>
      <c r="N12" s="77">
        <f>N11/N7</f>
        <v>0</v>
      </c>
      <c r="O12" s="77">
        <f t="shared" ref="O12:P12" si="4">O11/O7</f>
        <v>0</v>
      </c>
      <c r="P12" s="77">
        <f t="shared" si="4"/>
        <v>0</v>
      </c>
    </row>
  </sheetData>
  <mergeCells count="10">
    <mergeCell ref="B9:D9"/>
    <mergeCell ref="B10:D10"/>
    <mergeCell ref="B11:D11"/>
    <mergeCell ref="B12:D12"/>
    <mergeCell ref="B2:D2"/>
    <mergeCell ref="B3:D3"/>
    <mergeCell ref="B4:D4"/>
    <mergeCell ref="B5:D6"/>
    <mergeCell ref="B7:D7"/>
    <mergeCell ref="B8:D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5078C876-3960-43AC-894D-9FB6E29E9627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Tabela P1</vt:lpstr>
      <vt:lpstr>Tabela P2</vt:lpstr>
      <vt:lpstr>Tabela P3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Mirjana Glogovac</dc:creator>
  <cp:lastModifiedBy>Enis Cindrak</cp:lastModifiedBy>
  <dcterms:created xsi:type="dcterms:W3CDTF">2021-01-11T14:43:06Z</dcterms:created>
  <dcterms:modified xsi:type="dcterms:W3CDTF">2024-01-22T09:54:32Z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fe9c2999-d45c-4b23-86bd-1a873158fa21</vt:lpwstr>
  </property>
  <property fmtid="{D5CDD505-2E9C-101B-9397-08002B2CF9AE}" pid="3" name="bjDocumentLabelXML">
    <vt:lpwstr>&lt;?xml version="1.0" encoding="us-ascii"?&gt;&lt;sisl xmlns:xsd="http://www.w3.org/2001/XMLSchema" xmlns:xsi="http://www.w3.org/2001/XMLSchema-instance" sislVersion="0" policy="ca5afa3e-efa0-4823-90be-f50150808054" origin="userSelected" xmlns="http://www.boldonj</vt:lpwstr>
  </property>
  <property fmtid="{D5CDD505-2E9C-101B-9397-08002B2CF9AE}" pid="4" name="bjDocumentLabelXML-0">
    <vt:lpwstr>ames.com/2008/01/sie/internal/label"&gt;&lt;element uid="id_classification_nonbusiness" value="" /&gt;&lt;/sisl&gt;</vt:lpwstr>
  </property>
  <property fmtid="{D5CDD505-2E9C-101B-9397-08002B2CF9AE}" pid="5" name="bjSaver">
    <vt:lpwstr>PyzIN2rn+MfarEIcX0dz3Q7L9Voo/Cbw</vt:lpwstr>
  </property>
  <property fmtid="{D5CDD505-2E9C-101B-9397-08002B2CF9AE}" pid="6" name="bjClsUserRVM">
    <vt:lpwstr>[]</vt:lpwstr>
  </property>
  <property fmtid="{D5CDD505-2E9C-101B-9397-08002B2CF9AE}" pid="7" name="bjDocumentSecurityLabel">
    <vt:lpwstr>JAVNO</vt:lpwstr>
  </property>
</Properties>
</file>