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Users\enis.cindrak\Desktop\Dopisi\Izvještaj o kvalitetu\2024\12. Decembar\"/>
    </mc:Choice>
  </mc:AlternateContent>
  <xr:revisionPtr revIDLastSave="0" documentId="8_{3C39412D-C2AD-4F4D-A19A-CF11A6FAF67A}" xr6:coauthVersionLast="36" xr6:coauthVersionMax="36" xr10:uidLastSave="{00000000-0000-0000-0000-000000000000}"/>
  <bookViews>
    <workbookView xWindow="-120" yWindow="-120" windowWidth="29040" windowHeight="15720" tabRatio="630" xr2:uid="{00000000-000D-0000-FFFF-FFFF00000000}"/>
  </bookViews>
  <sheets>
    <sheet name="Tabela P1" sheetId="1" r:id="rId1"/>
    <sheet name="Tabela P2" sheetId="3" r:id="rId2"/>
    <sheet name="Tabela P3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3" l="1"/>
  <c r="G329" i="1"/>
  <c r="G328" i="1"/>
  <c r="L327" i="1"/>
  <c r="L326" i="1"/>
  <c r="L328" i="1" s="1"/>
  <c r="L329" i="1" s="1"/>
  <c r="G315" i="1" l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315" i="1" l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G237" i="1"/>
  <c r="G273" i="1" s="1"/>
  <c r="L236" i="1"/>
  <c r="L235" i="1"/>
  <c r="L234" i="1"/>
  <c r="L233" i="1"/>
  <c r="L232" i="1"/>
  <c r="L231" i="1"/>
  <c r="L230" i="1"/>
  <c r="L229" i="1"/>
  <c r="L237" i="1" l="1"/>
  <c r="L273" i="1" s="1"/>
  <c r="L217" i="1"/>
  <c r="L216" i="1"/>
  <c r="L215" i="1"/>
  <c r="L214" i="1"/>
  <c r="L213" i="1"/>
  <c r="L212" i="1"/>
  <c r="L211" i="1"/>
  <c r="L210" i="1"/>
  <c r="L209" i="1"/>
  <c r="L208" i="1"/>
  <c r="G218" i="1" l="1"/>
  <c r="L218" i="1"/>
  <c r="G197" i="1" l="1"/>
  <c r="G198" i="1" s="1"/>
  <c r="G219" i="1" s="1"/>
  <c r="G274" i="1" s="1"/>
  <c r="G316" i="1" s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97" i="1" l="1"/>
  <c r="L198" i="1" s="1"/>
  <c r="L219" i="1" s="1"/>
  <c r="L274" i="1" s="1"/>
  <c r="L316" i="1" s="1"/>
  <c r="G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44" i="1" l="1"/>
  <c r="G94" i="1"/>
  <c r="L93" i="1"/>
  <c r="L92" i="1"/>
  <c r="G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94" i="1" l="1"/>
  <c r="L81" i="1"/>
  <c r="L51" i="1"/>
  <c r="G9" i="4" l="1"/>
  <c r="L54" i="1" l="1"/>
  <c r="L55" i="1"/>
  <c r="G57" i="1"/>
  <c r="L56" i="1"/>
  <c r="L53" i="1"/>
  <c r="L52" i="1"/>
  <c r="L50" i="1"/>
  <c r="L49" i="1"/>
  <c r="L48" i="1"/>
  <c r="L57" i="1" l="1"/>
  <c r="L36" i="1" l="1"/>
  <c r="G37" i="1"/>
  <c r="L35" i="1"/>
  <c r="L34" i="1"/>
  <c r="L33" i="1"/>
  <c r="L32" i="1"/>
  <c r="L31" i="1"/>
  <c r="L30" i="1"/>
  <c r="L29" i="1"/>
  <c r="L37" i="1" l="1"/>
  <c r="G18" i="1" l="1"/>
  <c r="L14" i="1" l="1"/>
  <c r="L15" i="1"/>
  <c r="L16" i="1"/>
  <c r="L13" i="1" l="1"/>
  <c r="L12" i="1"/>
  <c r="L11" i="1"/>
  <c r="L10" i="1"/>
  <c r="L9" i="1"/>
  <c r="O11" i="4" l="1"/>
  <c r="P11" i="4"/>
  <c r="F11" i="4"/>
  <c r="G11" i="4"/>
  <c r="H11" i="4"/>
  <c r="I11" i="4"/>
  <c r="J11" i="4"/>
  <c r="K11" i="4"/>
  <c r="L11" i="4"/>
  <c r="M11" i="4"/>
  <c r="N11" i="4"/>
  <c r="E11" i="4"/>
  <c r="O9" i="4" l="1"/>
  <c r="P9" i="4"/>
  <c r="O12" i="4"/>
  <c r="P12" i="4"/>
  <c r="E12" i="4"/>
  <c r="F12" i="4"/>
  <c r="G12" i="4"/>
  <c r="H12" i="4"/>
  <c r="I12" i="4"/>
  <c r="J12" i="4"/>
  <c r="K12" i="4"/>
  <c r="L12" i="4"/>
  <c r="M12" i="4"/>
  <c r="N12" i="4"/>
  <c r="E9" i="4"/>
  <c r="F9" i="4"/>
  <c r="H9" i="4"/>
  <c r="I9" i="4"/>
  <c r="J9" i="4"/>
  <c r="K9" i="4"/>
  <c r="L9" i="4"/>
  <c r="M9" i="4"/>
  <c r="N9" i="4"/>
  <c r="G19" i="1" l="1"/>
  <c r="G38" i="1" s="1"/>
  <c r="G58" i="1" s="1"/>
  <c r="G82" i="1" s="1"/>
  <c r="G95" i="1" s="1"/>
  <c r="G145" i="1" l="1"/>
  <c r="L17" i="1"/>
  <c r="L18" i="1" s="1"/>
  <c r="L19" i="1" l="1"/>
  <c r="L38" i="1" s="1"/>
  <c r="L58" i="1" s="1"/>
  <c r="L82" i="1" s="1"/>
  <c r="L95" i="1" s="1"/>
  <c r="L145" i="1" s="1"/>
</calcChain>
</file>

<file path=xl/sharedStrings.xml><?xml version="1.0" encoding="utf-8"?>
<sst xmlns="http://schemas.openxmlformats.org/spreadsheetml/2006/main" count="888" uniqueCount="86">
  <si>
    <t>JANUAR</t>
  </si>
  <si>
    <t>Tabela P1</t>
  </si>
  <si>
    <t>Prekidi</t>
  </si>
  <si>
    <t>početak prekida</t>
  </si>
  <si>
    <t>kraj prekida</t>
  </si>
  <si>
    <t>trajanje prekida (min)</t>
  </si>
  <si>
    <t>vrsta prekida (planirani/neplanirani)</t>
  </si>
  <si>
    <t>uzrok prekida</t>
  </si>
  <si>
    <t xml:space="preserve"> element prenosnog sistema zbog kog se desio prekid</t>
  </si>
  <si>
    <t>Wdki (MWh)</t>
  </si>
  <si>
    <t>ENS</t>
  </si>
  <si>
    <t xml:space="preserve">datum </t>
  </si>
  <si>
    <t>vrijeme</t>
  </si>
  <si>
    <t>datum</t>
  </si>
  <si>
    <t>Ukupno trajanje prekida (min):</t>
  </si>
  <si>
    <t>Ukupna neisporučena energija (MWh)</t>
  </si>
  <si>
    <t>Ukupno trajanje prekida od početka godine (min):</t>
  </si>
  <si>
    <t>Ukupna neisporučena energija od početka godine (MWh)</t>
  </si>
  <si>
    <t>FEBRUAR</t>
  </si>
  <si>
    <t>MART</t>
  </si>
  <si>
    <t>APRIL</t>
  </si>
  <si>
    <t xml:space="preserve">AIT </t>
  </si>
  <si>
    <t>Epren (MW)</t>
  </si>
  <si>
    <t>120 min</t>
  </si>
  <si>
    <t>Zadati AIT</t>
  </si>
  <si>
    <t>700 MWh</t>
  </si>
  <si>
    <t>Zadati ENS</t>
  </si>
  <si>
    <t>Indikatori kvaliteta</t>
  </si>
  <si>
    <t>Tabela P2</t>
  </si>
  <si>
    <t>procenat slučajeva u kojima nije ispunjen standard</t>
  </si>
  <si>
    <t>broj slučajeva u kojima nije ispunjen standard</t>
  </si>
  <si>
    <t>broj izuzetaka (specificirati)</t>
  </si>
  <si>
    <t>procenat slučajeva u kojima je ispunjen standard</t>
  </si>
  <si>
    <t>broj slučajeva u kojima je ispunjen standard</t>
  </si>
  <si>
    <t>broj slučajeva</t>
  </si>
  <si>
    <t>20 € za kupce priključene na distributivni sistem</t>
  </si>
  <si>
    <t>200 € za kupce priključene na prenosni sistem</t>
  </si>
  <si>
    <t>Finansijska kompenzacija</t>
  </si>
  <si>
    <t xml:space="preserve">24 sata </t>
  </si>
  <si>
    <t>Propisani rok za izvršavanje obaveza operatora</t>
  </si>
  <si>
    <t>Ponovno uspostavljanje napajanja u prenosnom sistemu  električne energije - Član 8</t>
  </si>
  <si>
    <t>DECEMBAR</t>
  </si>
  <si>
    <t>NOVEMBAR</t>
  </si>
  <si>
    <t>OKTOBAR</t>
  </si>
  <si>
    <t>SEPTEMBAR</t>
  </si>
  <si>
    <t>AVGUST</t>
  </si>
  <si>
    <t>JUL</t>
  </si>
  <si>
    <t>JUN</t>
  </si>
  <si>
    <t>MAJ</t>
  </si>
  <si>
    <t>Tabela P3</t>
  </si>
  <si>
    <t>neplanirani</t>
  </si>
  <si>
    <t>TS Vilusi</t>
  </si>
  <si>
    <t>planirani</t>
  </si>
  <si>
    <t>CGES</t>
  </si>
  <si>
    <t>TS Pljevlja 1</t>
  </si>
  <si>
    <t>TS Herceg Novi</t>
  </si>
  <si>
    <t>TS Žabljak</t>
  </si>
  <si>
    <t xml:space="preserve">TS Herceg Novi </t>
  </si>
  <si>
    <t>TS Ulcinj</t>
  </si>
  <si>
    <t xml:space="preserve">TS Žabljak </t>
  </si>
  <si>
    <t>TS Mateševo</t>
  </si>
  <si>
    <t>TS Mrke</t>
  </si>
  <si>
    <t>Viša sila</t>
  </si>
  <si>
    <t xml:space="preserve">TS Danilovgrad </t>
  </si>
  <si>
    <t>TS Andrijevica</t>
  </si>
  <si>
    <t xml:space="preserve">TS Kotor </t>
  </si>
  <si>
    <t>TS Ribarevine</t>
  </si>
  <si>
    <t>Tuđe djelovanje</t>
  </si>
  <si>
    <t>TS Kotor</t>
  </si>
  <si>
    <t>TS Danilovgrad</t>
  </si>
  <si>
    <t>TS Bar</t>
  </si>
  <si>
    <t>TS Budva</t>
  </si>
  <si>
    <t>TS Virpazar</t>
  </si>
  <si>
    <t>TS Cetinje</t>
  </si>
  <si>
    <t>TS Lastva</t>
  </si>
  <si>
    <t>TS Tivat</t>
  </si>
  <si>
    <t>TS Podgorica 1</t>
  </si>
  <si>
    <t>KAP</t>
  </si>
  <si>
    <t>TS Podgorica 3</t>
  </si>
  <si>
    <t>TS Podgorica 4</t>
  </si>
  <si>
    <t>TS Podgorica 5</t>
  </si>
  <si>
    <t>TS Brezna</t>
  </si>
  <si>
    <t>TS Kličevo</t>
  </si>
  <si>
    <t xml:space="preserve">TS Nikšić </t>
  </si>
  <si>
    <t>TS Mojkovac</t>
  </si>
  <si>
    <t>Viša slia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</si>
</sst>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0"/>
    <numFmt numFmtId="166" formatCode="0.00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theme="1"/>
      <name val="Times New Roman"/>
      <family val="1"/>
      <charset val="238"/>
    </font>
    <font>
      <sz val="10"/>
      <color rgb="FF000000"/>
      <name val="Arial"/>
      <family val="2"/>
      <charset val="238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7">
    <xf numFmtId="0" fontId="0" fillId="0" borderId="0"/>
    <xf numFmtId="0" fontId="2" fillId="0" borderId="0"/>
    <xf numFmtId="0" fontId="14" fillId="0" borderId="0"/>
    <xf numFmtId="0" fontId="15" fillId="0" borderId="0"/>
    <xf numFmtId="9" fontId="16" fillId="0" borderId="0" applyFont="0" applyFill="0" applyBorder="0" applyAlignment="0" applyProtection="0"/>
    <xf numFmtId="0" fontId="1" fillId="0" borderId="0"/>
    <xf numFmtId="0" fontId="14" fillId="0" borderId="0"/>
  </cellStyleXfs>
  <cellXfs count="121">
    <xf numFmtId="0" fontId="0" fillId="0" borderId="0" xfId="0"/>
    <xf numFmtId="0" fontId="2" fillId="0" borderId="0" xfId="1"/>
    <xf numFmtId="166" fontId="3" fillId="5" borderId="38" xfId="1" applyNumberFormat="1" applyFont="1" applyFill="1" applyBorder="1" applyAlignment="1">
      <alignment horizontal="right" vertical="center"/>
    </xf>
    <xf numFmtId="0" fontId="3" fillId="3" borderId="34" xfId="1" applyFont="1" applyFill="1" applyBorder="1" applyAlignment="1">
      <alignment horizontal="center" vertical="center"/>
    </xf>
    <xf numFmtId="0" fontId="3" fillId="3" borderId="39" xfId="1" applyFont="1" applyFill="1" applyBorder="1" applyAlignment="1">
      <alignment horizontal="center" vertical="center"/>
    </xf>
    <xf numFmtId="0" fontId="3" fillId="0" borderId="40" xfId="1" applyFont="1" applyBorder="1" applyAlignment="1">
      <alignment horizontal="right" vertical="center"/>
    </xf>
    <xf numFmtId="0" fontId="3" fillId="0" borderId="41" xfId="1" applyFont="1" applyBorder="1" applyAlignment="1">
      <alignment horizontal="right" vertical="center"/>
    </xf>
    <xf numFmtId="0" fontId="3" fillId="3" borderId="42" xfId="1" applyFont="1" applyFill="1" applyBorder="1" applyAlignment="1">
      <alignment horizontal="center" vertical="center"/>
    </xf>
    <xf numFmtId="0" fontId="4" fillId="0" borderId="0" xfId="1" applyFont="1"/>
    <xf numFmtId="0" fontId="3" fillId="0" borderId="44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/>
    </xf>
    <xf numFmtId="0" fontId="5" fillId="6" borderId="46" xfId="1" applyFont="1" applyFill="1" applyBorder="1" applyAlignment="1">
      <alignment horizontal="center" vertical="center" wrapText="1"/>
    </xf>
    <xf numFmtId="0" fontId="5" fillId="6" borderId="48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3" fillId="4" borderId="9" xfId="1" applyFont="1" applyFill="1" applyBorder="1" applyAlignment="1">
      <alignment vertical="center" wrapText="1"/>
    </xf>
    <xf numFmtId="0" fontId="2" fillId="0" borderId="9" xfId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0" fillId="3" borderId="9" xfId="0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14" fontId="12" fillId="0" borderId="25" xfId="0" applyNumberFormat="1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164" fontId="12" fillId="0" borderId="22" xfId="0" applyNumberFormat="1" applyFont="1" applyBorder="1" applyAlignment="1">
      <alignment horizontal="center" vertical="center"/>
    </xf>
    <xf numFmtId="165" fontId="12" fillId="0" borderId="23" xfId="0" applyNumberFormat="1" applyFont="1" applyBorder="1" applyAlignment="1">
      <alignment horizontal="center" vertical="center"/>
    </xf>
    <xf numFmtId="0" fontId="10" fillId="0" borderId="30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164" fontId="10" fillId="0" borderId="20" xfId="0" applyNumberFormat="1" applyFont="1" applyBorder="1" applyAlignment="1">
      <alignment horizontal="center" vertical="center"/>
    </xf>
    <xf numFmtId="164" fontId="10" fillId="0" borderId="28" xfId="0" applyNumberFormat="1" applyFont="1" applyBorder="1" applyAlignment="1">
      <alignment horizontal="center" vertical="center"/>
    </xf>
    <xf numFmtId="3" fontId="10" fillId="0" borderId="20" xfId="0" applyNumberFormat="1" applyFont="1" applyBorder="1" applyAlignment="1">
      <alignment horizontal="center" vertical="center"/>
    </xf>
    <xf numFmtId="3" fontId="10" fillId="0" borderId="28" xfId="0" applyNumberFormat="1" applyFont="1" applyBorder="1" applyAlignment="1">
      <alignment horizontal="center" vertical="center"/>
    </xf>
    <xf numFmtId="20" fontId="12" fillId="0" borderId="24" xfId="0" applyNumberFormat="1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1" fontId="12" fillId="0" borderId="22" xfId="0" applyNumberFormat="1" applyFont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3" fillId="7" borderId="25" xfId="0" applyFont="1" applyFill="1" applyBorder="1" applyAlignment="1">
      <alignment horizontal="center" vertical="center"/>
    </xf>
    <xf numFmtId="0" fontId="12" fillId="7" borderId="32" xfId="0" applyFont="1" applyFill="1" applyBorder="1" applyAlignment="1">
      <alignment horizontal="center" vertical="center"/>
    </xf>
    <xf numFmtId="0" fontId="13" fillId="8" borderId="25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2" fontId="11" fillId="0" borderId="50" xfId="0" applyNumberFormat="1" applyFont="1" applyBorder="1" applyAlignment="1">
      <alignment wrapText="1"/>
    </xf>
    <xf numFmtId="9" fontId="5" fillId="0" borderId="46" xfId="4" applyFont="1" applyBorder="1" applyAlignment="1">
      <alignment horizontal="center" vertical="center"/>
    </xf>
    <xf numFmtId="9" fontId="5" fillId="0" borderId="45" xfId="4" applyFont="1" applyBorder="1" applyAlignment="1">
      <alignment horizontal="center" vertical="center"/>
    </xf>
    <xf numFmtId="2" fontId="11" fillId="0" borderId="0" xfId="0" applyNumberFormat="1" applyFont="1" applyAlignment="1">
      <alignment wrapText="1"/>
    </xf>
    <xf numFmtId="0" fontId="0" fillId="5" borderId="0" xfId="0" applyFill="1"/>
    <xf numFmtId="0" fontId="13" fillId="5" borderId="21" xfId="0" applyFont="1" applyFill="1" applyBorder="1" applyAlignment="1">
      <alignment horizontal="center" vertical="center"/>
    </xf>
    <xf numFmtId="14" fontId="13" fillId="5" borderId="25" xfId="0" applyNumberFormat="1" applyFont="1" applyFill="1" applyBorder="1" applyAlignment="1">
      <alignment horizontal="center" vertical="center"/>
    </xf>
    <xf numFmtId="20" fontId="13" fillId="5" borderId="24" xfId="0" applyNumberFormat="1" applyFont="1" applyFill="1" applyBorder="1" applyAlignment="1">
      <alignment horizontal="center" vertical="center"/>
    </xf>
    <xf numFmtId="1" fontId="13" fillId="5" borderId="22" xfId="0" applyNumberFormat="1" applyFont="1" applyFill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164" fontId="13" fillId="5" borderId="22" xfId="0" applyNumberFormat="1" applyFont="1" applyFill="1" applyBorder="1" applyAlignment="1">
      <alignment horizontal="center" vertical="center"/>
    </xf>
    <xf numFmtId="165" fontId="13" fillId="5" borderId="23" xfId="0" applyNumberFormat="1" applyFont="1" applyFill="1" applyBorder="1" applyAlignment="1">
      <alignment horizontal="center" vertical="center"/>
    </xf>
    <xf numFmtId="0" fontId="11" fillId="5" borderId="0" xfId="0" applyFont="1" applyFill="1"/>
    <xf numFmtId="20" fontId="13" fillId="0" borderId="24" xfId="0" applyNumberFormat="1" applyFont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20" fontId="13" fillId="0" borderId="24" xfId="0" applyNumberFormat="1" applyFont="1" applyFill="1" applyBorder="1" applyAlignment="1">
      <alignment horizontal="center" vertical="center"/>
    </xf>
    <xf numFmtId="14" fontId="13" fillId="0" borderId="25" xfId="0" applyNumberFormat="1" applyFont="1" applyFill="1" applyBorder="1" applyAlignment="1">
      <alignment horizontal="center" vertical="center"/>
    </xf>
    <xf numFmtId="1" fontId="13" fillId="0" borderId="22" xfId="0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3" fontId="13" fillId="0" borderId="22" xfId="0" applyNumberFormat="1" applyFont="1" applyFill="1" applyBorder="1" applyAlignment="1">
      <alignment horizontal="center" vertical="center"/>
    </xf>
    <xf numFmtId="164" fontId="13" fillId="0" borderId="22" xfId="0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7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33" xfId="0" applyFont="1" applyBorder="1" applyAlignment="1">
      <alignment horizontal="left" vertical="center"/>
    </xf>
    <xf numFmtId="0" fontId="10" fillId="0" borderId="29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7" fillId="0" borderId="0" xfId="1" applyFont="1" applyAlignment="1">
      <alignment horizontal="justify" vertical="center" wrapText="1"/>
    </xf>
    <xf numFmtId="0" fontId="3" fillId="3" borderId="37" xfId="1" applyFont="1" applyFill="1" applyBorder="1" applyAlignment="1">
      <alignment horizontal="center" vertical="center"/>
    </xf>
    <xf numFmtId="0" fontId="3" fillId="3" borderId="43" xfId="1" applyFont="1" applyFill="1" applyBorder="1" applyAlignment="1">
      <alignment horizontal="center" vertical="center"/>
    </xf>
    <xf numFmtId="0" fontId="3" fillId="4" borderId="31" xfId="1" applyFont="1" applyFill="1" applyBorder="1" applyAlignment="1">
      <alignment horizontal="left" vertical="center"/>
    </xf>
    <xf numFmtId="0" fontId="3" fillId="4" borderId="25" xfId="1" applyFont="1" applyFill="1" applyBorder="1" applyAlignment="1">
      <alignment horizontal="left" vertical="center"/>
    </xf>
    <xf numFmtId="0" fontId="3" fillId="4" borderId="47" xfId="1" applyFont="1" applyFill="1" applyBorder="1" applyAlignment="1">
      <alignment horizontal="left" vertical="center"/>
    </xf>
    <xf numFmtId="0" fontId="3" fillId="4" borderId="27" xfId="1" applyFont="1" applyFill="1" applyBorder="1" applyAlignment="1">
      <alignment horizontal="left" vertical="center"/>
    </xf>
    <xf numFmtId="0" fontId="3" fillId="4" borderId="16" xfId="1" applyFont="1" applyFill="1" applyBorder="1" applyAlignment="1">
      <alignment horizontal="left" vertical="center"/>
    </xf>
    <xf numFmtId="0" fontId="3" fillId="4" borderId="33" xfId="1" applyFont="1" applyFill="1" applyBorder="1" applyAlignment="1">
      <alignment horizontal="left" vertical="center"/>
    </xf>
    <xf numFmtId="0" fontId="3" fillId="0" borderId="37" xfId="1" applyFont="1" applyBorder="1" applyAlignment="1">
      <alignment horizontal="center" vertical="center"/>
    </xf>
    <xf numFmtId="0" fontId="3" fillId="0" borderId="35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21" xfId="1" applyFont="1" applyFill="1" applyBorder="1" applyAlignment="1">
      <alignment horizontal="left" vertical="center" wrapText="1"/>
    </xf>
    <xf numFmtId="0" fontId="3" fillId="4" borderId="22" xfId="1" applyFont="1" applyFill="1" applyBorder="1" applyAlignment="1">
      <alignment horizontal="left" vertical="center" wrapText="1"/>
    </xf>
    <xf numFmtId="0" fontId="3" fillId="4" borderId="49" xfId="1" applyFont="1" applyFill="1" applyBorder="1" applyAlignment="1">
      <alignment horizontal="left" vertical="center" wrapText="1"/>
    </xf>
    <xf numFmtId="0" fontId="3" fillId="4" borderId="31" xfId="1" applyFont="1" applyFill="1" applyBorder="1" applyAlignment="1">
      <alignment horizontal="left" vertical="center" wrapText="1"/>
    </xf>
    <xf numFmtId="0" fontId="3" fillId="4" borderId="25" xfId="1" applyFont="1" applyFill="1" applyBorder="1" applyAlignment="1">
      <alignment horizontal="left" vertical="center" wrapText="1"/>
    </xf>
    <xf numFmtId="0" fontId="3" fillId="4" borderId="47" xfId="1" applyFont="1" applyFill="1" applyBorder="1" applyAlignment="1">
      <alignment horizontal="left" vertical="center" wrapText="1"/>
    </xf>
    <xf numFmtId="3" fontId="8" fillId="0" borderId="36" xfId="5" applyNumberFormat="1" applyFont="1" applyBorder="1"/>
    <xf numFmtId="2" fontId="11" fillId="5" borderId="0" xfId="0" applyNumberFormat="1" applyFont="1" applyFill="1" applyAlignment="1">
      <alignment wrapText="1"/>
    </xf>
    <xf numFmtId="2" fontId="11" fillId="5" borderId="0" xfId="0" applyNumberFormat="1" applyFont="1" applyFill="1" applyBorder="1" applyAlignment="1">
      <alignment vertical="center" wrapText="1"/>
    </xf>
    <xf numFmtId="2" fontId="11" fillId="5" borderId="0" xfId="0" applyNumberFormat="1" applyFont="1" applyFill="1" applyBorder="1" applyAlignment="1">
      <alignment wrapText="1"/>
    </xf>
  </cellXfs>
  <cellStyles count="7">
    <cellStyle name="Normal" xfId="0" builtinId="0"/>
    <cellStyle name="Normal 2" xfId="1" xr:uid="{00000000-0005-0000-0000-000001000000}"/>
    <cellStyle name="Normal 2 2" xfId="5" xr:uid="{D70E240D-42C6-46C9-B3C9-AFA730223992}"/>
    <cellStyle name="Normal 3" xfId="3" xr:uid="{00000000-0005-0000-0000-000033000000}"/>
    <cellStyle name="Normal 3 2" xfId="6" xr:uid="{75090F76-2816-4B04-899B-8F23A2395CA6}"/>
    <cellStyle name="Normal 5" xfId="2" xr:uid="{212D1A9E-8E4E-4E47-ACDD-AC76ABE11B34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329"/>
  <sheetViews>
    <sheetView showGridLines="0" tabSelected="1" zoomScale="90" zoomScaleNormal="90" workbookViewId="0">
      <selection activeCell="E330" sqref="E330"/>
    </sheetView>
  </sheetViews>
  <sheetFormatPr defaultColWidth="9.109375" defaultRowHeight="14.4" x14ac:dyDescent="0.3"/>
  <cols>
    <col min="1" max="1" width="1.109375" customWidth="1"/>
    <col min="2" max="2" width="7" customWidth="1"/>
    <col min="3" max="3" width="10.33203125" customWidth="1"/>
    <col min="4" max="4" width="10.5546875" customWidth="1"/>
    <col min="5" max="5" width="10.6640625" customWidth="1"/>
    <col min="6" max="6" width="9.44140625" bestFit="1" customWidth="1"/>
    <col min="7" max="7" width="10" customWidth="1"/>
    <col min="8" max="8" width="18.5546875" customWidth="1"/>
    <col min="9" max="9" width="18" customWidth="1"/>
    <col min="10" max="10" width="24.109375" customWidth="1"/>
    <col min="11" max="11" width="9.6640625" bestFit="1" customWidth="1"/>
    <col min="12" max="12" width="11.5546875" bestFit="1" customWidth="1"/>
    <col min="13" max="13" width="9.6640625" style="19" customWidth="1"/>
    <col min="14" max="22" width="9.5546875" customWidth="1"/>
    <col min="23" max="23" width="57.44140625" customWidth="1"/>
    <col min="24" max="24" width="51.109375" customWidth="1"/>
    <col min="25" max="25" width="142.6640625" customWidth="1"/>
  </cols>
  <sheetData>
    <row r="1" spans="2:25" ht="15" thickBot="1" x14ac:dyDescent="0.35"/>
    <row r="2" spans="2:25" x14ac:dyDescent="0.3">
      <c r="B2" s="78" t="s">
        <v>0</v>
      </c>
      <c r="C2" s="79"/>
      <c r="D2" s="79"/>
      <c r="E2" s="79"/>
      <c r="F2" s="79"/>
      <c r="G2" s="79"/>
      <c r="H2" s="79"/>
      <c r="I2" s="79"/>
      <c r="J2" s="79"/>
      <c r="K2" s="79"/>
      <c r="L2" s="80"/>
    </row>
    <row r="3" spans="2:25" ht="15" thickBot="1" x14ac:dyDescent="0.35">
      <c r="B3" s="81"/>
      <c r="C3" s="82"/>
      <c r="D3" s="82"/>
      <c r="E3" s="82"/>
      <c r="F3" s="82"/>
      <c r="G3" s="82"/>
      <c r="H3" s="82"/>
      <c r="I3" s="82"/>
      <c r="J3" s="82"/>
      <c r="K3" s="82"/>
      <c r="L3" s="83"/>
    </row>
    <row r="4" spans="2:25" ht="6" customHeight="1" thickBot="1" x14ac:dyDescent="0.35">
      <c r="B4" s="16"/>
      <c r="C4" s="35"/>
      <c r="D4" s="17"/>
      <c r="E4" s="17"/>
      <c r="F4" s="17"/>
      <c r="G4" s="17"/>
      <c r="H4" s="17"/>
      <c r="I4" s="17"/>
      <c r="J4" s="17"/>
      <c r="K4" s="17"/>
      <c r="L4" s="17"/>
    </row>
    <row r="5" spans="2:25" ht="15" thickBot="1" x14ac:dyDescent="0.35">
      <c r="B5" s="84" t="s">
        <v>1</v>
      </c>
      <c r="C5" s="85"/>
      <c r="D5" s="18"/>
      <c r="E5" s="19"/>
      <c r="F5" s="18"/>
      <c r="G5" s="19"/>
      <c r="H5" s="19"/>
      <c r="I5" s="19"/>
      <c r="J5" s="19"/>
      <c r="K5" s="19"/>
      <c r="L5" s="19"/>
    </row>
    <row r="6" spans="2:25" ht="15" thickBot="1" x14ac:dyDescent="0.35">
      <c r="B6" s="86" t="s">
        <v>2</v>
      </c>
      <c r="C6" s="87"/>
      <c r="D6" s="38"/>
      <c r="E6" s="38"/>
      <c r="F6" s="38"/>
      <c r="G6" s="38"/>
      <c r="H6" s="38"/>
      <c r="I6" s="38"/>
      <c r="J6" s="38"/>
      <c r="K6" s="38"/>
      <c r="L6" s="20"/>
    </row>
    <row r="7" spans="2:25" ht="18" customHeight="1" x14ac:dyDescent="0.3">
      <c r="B7" s="88"/>
      <c r="C7" s="90" t="s">
        <v>3</v>
      </c>
      <c r="D7" s="91"/>
      <c r="E7" s="90" t="s">
        <v>4</v>
      </c>
      <c r="F7" s="91"/>
      <c r="G7" s="92" t="s">
        <v>5</v>
      </c>
      <c r="H7" s="92" t="s">
        <v>6</v>
      </c>
      <c r="I7" s="92" t="s">
        <v>7</v>
      </c>
      <c r="J7" s="92" t="s">
        <v>8</v>
      </c>
      <c r="K7" s="92" t="s">
        <v>9</v>
      </c>
      <c r="L7" s="94" t="s">
        <v>10</v>
      </c>
    </row>
    <row r="8" spans="2:25" ht="25.95" customHeight="1" thickBot="1" x14ac:dyDescent="0.35">
      <c r="B8" s="89"/>
      <c r="C8" s="21" t="s">
        <v>11</v>
      </c>
      <c r="D8" s="21" t="s">
        <v>12</v>
      </c>
      <c r="E8" s="21" t="s">
        <v>13</v>
      </c>
      <c r="F8" s="21" t="s">
        <v>12</v>
      </c>
      <c r="G8" s="93"/>
      <c r="H8" s="93"/>
      <c r="I8" s="93"/>
      <c r="J8" s="93"/>
      <c r="K8" s="93"/>
      <c r="L8" s="95"/>
    </row>
    <row r="9" spans="2:25" x14ac:dyDescent="0.3">
      <c r="B9" s="22">
        <v>1</v>
      </c>
      <c r="C9" s="23">
        <v>45308</v>
      </c>
      <c r="D9" s="33">
        <v>0.44097222222222227</v>
      </c>
      <c r="E9" s="23">
        <v>45308</v>
      </c>
      <c r="F9" s="33">
        <v>0.48125000000000001</v>
      </c>
      <c r="G9" s="37">
        <v>58</v>
      </c>
      <c r="H9" s="36" t="s">
        <v>50</v>
      </c>
      <c r="I9" s="34" t="s">
        <v>62</v>
      </c>
      <c r="J9" s="24" t="s">
        <v>54</v>
      </c>
      <c r="K9" s="25">
        <v>334.14</v>
      </c>
      <c r="L9" s="26">
        <f t="shared" ref="L9:L16" si="0">G9/1440*K9</f>
        <v>13.458416666666666</v>
      </c>
      <c r="M9" s="43"/>
      <c r="N9" s="46"/>
      <c r="O9" s="46"/>
      <c r="P9" s="46"/>
      <c r="Q9" s="46"/>
      <c r="R9" s="46"/>
      <c r="S9" s="46"/>
      <c r="T9" s="46"/>
      <c r="U9" s="46"/>
      <c r="V9" s="46"/>
      <c r="W9" s="46"/>
      <c r="X9" s="19"/>
      <c r="Y9" s="19"/>
    </row>
    <row r="10" spans="2:25" x14ac:dyDescent="0.3">
      <c r="B10" s="22">
        <v>2</v>
      </c>
      <c r="C10" s="23">
        <v>45310</v>
      </c>
      <c r="D10" s="33">
        <v>0.25138888888888888</v>
      </c>
      <c r="E10" s="23">
        <v>45310</v>
      </c>
      <c r="F10" s="33">
        <v>0.27083333333333331</v>
      </c>
      <c r="G10" s="37">
        <v>28</v>
      </c>
      <c r="H10" s="41" t="s">
        <v>52</v>
      </c>
      <c r="I10" s="42" t="s">
        <v>53</v>
      </c>
      <c r="J10" s="24" t="s">
        <v>54</v>
      </c>
      <c r="K10" s="25">
        <v>324.77</v>
      </c>
      <c r="L10" s="26">
        <f t="shared" si="0"/>
        <v>6.314972222222222</v>
      </c>
      <c r="M10" s="43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19"/>
      <c r="Y10" s="19"/>
    </row>
    <row r="11" spans="2:25" ht="15" customHeight="1" x14ac:dyDescent="0.3">
      <c r="B11" s="22">
        <v>3</v>
      </c>
      <c r="C11" s="23">
        <v>45310</v>
      </c>
      <c r="D11" s="33">
        <v>0.27083333333333331</v>
      </c>
      <c r="E11" s="23">
        <v>45310</v>
      </c>
      <c r="F11" s="33">
        <v>0.28402777777777777</v>
      </c>
      <c r="G11" s="37">
        <v>19</v>
      </c>
      <c r="H11" s="39" t="s">
        <v>50</v>
      </c>
      <c r="I11" s="40" t="s">
        <v>53</v>
      </c>
      <c r="J11" s="24" t="s">
        <v>54</v>
      </c>
      <c r="K11" s="25">
        <v>324.77</v>
      </c>
      <c r="L11" s="26">
        <f t="shared" si="0"/>
        <v>4.2851597222222217</v>
      </c>
      <c r="M11" s="43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19"/>
      <c r="Y11" s="19"/>
    </row>
    <row r="12" spans="2:25" x14ac:dyDescent="0.3">
      <c r="B12" s="22">
        <v>4</v>
      </c>
      <c r="C12" s="23">
        <v>45313</v>
      </c>
      <c r="D12" s="33">
        <v>0.42291666666666666</v>
      </c>
      <c r="E12" s="23">
        <v>45313</v>
      </c>
      <c r="F12" s="33">
        <v>0.5</v>
      </c>
      <c r="G12" s="37">
        <v>111</v>
      </c>
      <c r="H12" s="41" t="s">
        <v>52</v>
      </c>
      <c r="I12" s="42" t="s">
        <v>53</v>
      </c>
      <c r="J12" s="24" t="s">
        <v>51</v>
      </c>
      <c r="K12" s="25">
        <v>20.39</v>
      </c>
      <c r="L12" s="26">
        <f t="shared" si="0"/>
        <v>1.5717291666666668</v>
      </c>
      <c r="M12" s="43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19"/>
      <c r="Y12" s="19"/>
    </row>
    <row r="13" spans="2:25" x14ac:dyDescent="0.3">
      <c r="B13" s="22">
        <v>5</v>
      </c>
      <c r="C13" s="23">
        <v>45313</v>
      </c>
      <c r="D13" s="33">
        <v>0.5</v>
      </c>
      <c r="E13" s="23">
        <v>45313</v>
      </c>
      <c r="F13" s="33">
        <v>0.53055555555555556</v>
      </c>
      <c r="G13" s="37">
        <v>44</v>
      </c>
      <c r="H13" s="39" t="s">
        <v>50</v>
      </c>
      <c r="I13" s="40" t="s">
        <v>53</v>
      </c>
      <c r="J13" s="24" t="s">
        <v>51</v>
      </c>
      <c r="K13" s="25">
        <v>20.39</v>
      </c>
      <c r="L13" s="26">
        <f t="shared" si="0"/>
        <v>0.62302777777777774</v>
      </c>
      <c r="M13" s="43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19"/>
      <c r="Y13" s="19"/>
    </row>
    <row r="14" spans="2:25" x14ac:dyDescent="0.3">
      <c r="B14" s="22">
        <v>6</v>
      </c>
      <c r="C14" s="23">
        <v>45316</v>
      </c>
      <c r="D14" s="33">
        <v>0.23958333333333334</v>
      </c>
      <c r="E14" s="23">
        <v>45316</v>
      </c>
      <c r="F14" s="33">
        <v>0.27083333333333331</v>
      </c>
      <c r="G14" s="37">
        <v>45</v>
      </c>
      <c r="H14" s="41" t="s">
        <v>52</v>
      </c>
      <c r="I14" s="42" t="s">
        <v>53</v>
      </c>
      <c r="J14" s="24" t="s">
        <v>54</v>
      </c>
      <c r="K14" s="25">
        <v>322.92</v>
      </c>
      <c r="L14" s="26">
        <f t="shared" si="0"/>
        <v>10.09125</v>
      </c>
      <c r="M14" s="43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19"/>
      <c r="Y14" s="19"/>
    </row>
    <row r="15" spans="2:25" x14ac:dyDescent="0.3">
      <c r="B15" s="22">
        <v>7</v>
      </c>
      <c r="C15" s="23">
        <v>45316</v>
      </c>
      <c r="D15" s="33">
        <v>0.27083333333333331</v>
      </c>
      <c r="E15" s="23">
        <v>45316</v>
      </c>
      <c r="F15" s="33">
        <v>0.28125</v>
      </c>
      <c r="G15" s="37">
        <v>15</v>
      </c>
      <c r="H15" s="39" t="s">
        <v>50</v>
      </c>
      <c r="I15" s="40" t="s">
        <v>53</v>
      </c>
      <c r="J15" s="24" t="s">
        <v>54</v>
      </c>
      <c r="K15" s="25">
        <v>322.92</v>
      </c>
      <c r="L15" s="26">
        <f t="shared" si="0"/>
        <v>3.36375</v>
      </c>
      <c r="M15" s="43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19"/>
      <c r="Y15" s="19"/>
    </row>
    <row r="16" spans="2:25" x14ac:dyDescent="0.3">
      <c r="B16" s="22">
        <v>8</v>
      </c>
      <c r="C16" s="23">
        <v>45319</v>
      </c>
      <c r="D16" s="33">
        <v>0.25486111111111109</v>
      </c>
      <c r="E16" s="23">
        <v>45319</v>
      </c>
      <c r="F16" s="33">
        <v>0.27083333333333331</v>
      </c>
      <c r="G16" s="37">
        <v>23</v>
      </c>
      <c r="H16" s="41" t="s">
        <v>52</v>
      </c>
      <c r="I16" s="42" t="s">
        <v>53</v>
      </c>
      <c r="J16" s="24" t="s">
        <v>54</v>
      </c>
      <c r="K16" s="25">
        <v>318.14</v>
      </c>
      <c r="L16" s="26">
        <f t="shared" si="0"/>
        <v>5.081402777777777</v>
      </c>
      <c r="M16" s="43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19"/>
      <c r="Y16" s="19"/>
    </row>
    <row r="17" spans="2:25" ht="15" thickBot="1" x14ac:dyDescent="0.35">
      <c r="B17" s="22">
        <v>9</v>
      </c>
      <c r="C17" s="23">
        <v>45319</v>
      </c>
      <c r="D17" s="33">
        <v>0.27083333333333331</v>
      </c>
      <c r="E17" s="23">
        <v>45319</v>
      </c>
      <c r="F17" s="33">
        <v>0.27708333333333335</v>
      </c>
      <c r="G17" s="37">
        <v>9</v>
      </c>
      <c r="H17" s="39" t="s">
        <v>50</v>
      </c>
      <c r="I17" s="40" t="s">
        <v>53</v>
      </c>
      <c r="J17" s="24" t="s">
        <v>54</v>
      </c>
      <c r="K17" s="25">
        <v>318.14</v>
      </c>
      <c r="L17" s="26">
        <f t="shared" ref="L17" si="1">G17/1440*K17</f>
        <v>1.988375</v>
      </c>
      <c r="M17" s="43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19"/>
      <c r="Y17" s="19"/>
    </row>
    <row r="18" spans="2:25" x14ac:dyDescent="0.3">
      <c r="B18" s="27" t="s">
        <v>14</v>
      </c>
      <c r="C18" s="28"/>
      <c r="D18" s="28"/>
      <c r="E18" s="28"/>
      <c r="F18" s="28"/>
      <c r="G18" s="31">
        <f>SUM(G9:G17)</f>
        <v>352</v>
      </c>
      <c r="H18" s="71" t="s">
        <v>15</v>
      </c>
      <c r="I18" s="72"/>
      <c r="J18" s="72"/>
      <c r="K18" s="72"/>
      <c r="L18" s="29">
        <f>SUM(L9:L17)</f>
        <v>46.778083333333335</v>
      </c>
      <c r="M18" s="4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</row>
    <row r="19" spans="2:25" ht="15" thickBot="1" x14ac:dyDescent="0.35">
      <c r="B19" s="73" t="s">
        <v>16</v>
      </c>
      <c r="C19" s="74"/>
      <c r="D19" s="74"/>
      <c r="E19" s="74"/>
      <c r="F19" s="75"/>
      <c r="G19" s="32">
        <f>G18</f>
        <v>352</v>
      </c>
      <c r="H19" s="76" t="s">
        <v>17</v>
      </c>
      <c r="I19" s="77"/>
      <c r="J19" s="77"/>
      <c r="K19" s="77"/>
      <c r="L19" s="30">
        <f>L18</f>
        <v>46.778083333333335</v>
      </c>
      <c r="M19" s="4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</row>
    <row r="20" spans="2:25" x14ac:dyDescent="0.3">
      <c r="M20" s="43"/>
    </row>
    <row r="21" spans="2:25" ht="15" thickBot="1" x14ac:dyDescent="0.35">
      <c r="M21" s="43"/>
    </row>
    <row r="22" spans="2:25" x14ac:dyDescent="0.3">
      <c r="B22" s="78" t="s">
        <v>18</v>
      </c>
      <c r="C22" s="79"/>
      <c r="D22" s="79"/>
      <c r="E22" s="79"/>
      <c r="F22" s="79"/>
      <c r="G22" s="79"/>
      <c r="H22" s="79"/>
      <c r="I22" s="79"/>
      <c r="J22" s="79"/>
      <c r="K22" s="79"/>
      <c r="L22" s="80"/>
      <c r="M22" s="43"/>
    </row>
    <row r="23" spans="2:25" ht="15" thickBot="1" x14ac:dyDescent="0.35">
      <c r="B23" s="81"/>
      <c r="C23" s="82"/>
      <c r="D23" s="82"/>
      <c r="E23" s="82"/>
      <c r="F23" s="82"/>
      <c r="G23" s="82"/>
      <c r="H23" s="82"/>
      <c r="I23" s="82"/>
      <c r="J23" s="82"/>
      <c r="K23" s="82"/>
      <c r="L23" s="83"/>
      <c r="M23" s="43"/>
    </row>
    <row r="24" spans="2:25" ht="6" customHeight="1" thickBot="1" x14ac:dyDescent="0.35">
      <c r="B24" s="16"/>
      <c r="C24" s="35"/>
      <c r="D24" s="17"/>
      <c r="E24" s="17"/>
      <c r="F24" s="17"/>
      <c r="G24" s="17"/>
      <c r="H24" s="17"/>
      <c r="I24" s="17"/>
      <c r="J24" s="17"/>
      <c r="K24" s="17"/>
      <c r="L24" s="17"/>
      <c r="M24" s="43"/>
    </row>
    <row r="25" spans="2:25" ht="15" thickBot="1" x14ac:dyDescent="0.35">
      <c r="B25" s="84" t="s">
        <v>1</v>
      </c>
      <c r="C25" s="85"/>
      <c r="D25" s="18"/>
      <c r="E25" s="19"/>
      <c r="F25" s="18"/>
      <c r="G25" s="19"/>
      <c r="H25" s="19"/>
      <c r="I25" s="19"/>
      <c r="J25" s="19"/>
      <c r="K25" s="19"/>
      <c r="L25" s="19"/>
      <c r="M25" s="43"/>
    </row>
    <row r="26" spans="2:25" ht="15" thickBot="1" x14ac:dyDescent="0.35">
      <c r="B26" s="86" t="s">
        <v>2</v>
      </c>
      <c r="C26" s="87"/>
      <c r="D26" s="38"/>
      <c r="E26" s="38"/>
      <c r="F26" s="38"/>
      <c r="G26" s="38"/>
      <c r="H26" s="38"/>
      <c r="I26" s="38"/>
      <c r="J26" s="38"/>
      <c r="K26" s="38"/>
      <c r="L26" s="20"/>
      <c r="M26" s="43"/>
    </row>
    <row r="27" spans="2:25" ht="18" customHeight="1" x14ac:dyDescent="0.3">
      <c r="B27" s="88"/>
      <c r="C27" s="90" t="s">
        <v>3</v>
      </c>
      <c r="D27" s="91"/>
      <c r="E27" s="90" t="s">
        <v>4</v>
      </c>
      <c r="F27" s="91"/>
      <c r="G27" s="92" t="s">
        <v>5</v>
      </c>
      <c r="H27" s="92" t="s">
        <v>6</v>
      </c>
      <c r="I27" s="92" t="s">
        <v>7</v>
      </c>
      <c r="J27" s="92" t="s">
        <v>8</v>
      </c>
      <c r="K27" s="92" t="s">
        <v>9</v>
      </c>
      <c r="L27" s="94" t="s">
        <v>10</v>
      </c>
      <c r="M27" s="43"/>
    </row>
    <row r="28" spans="2:25" ht="25.95" customHeight="1" thickBot="1" x14ac:dyDescent="0.35">
      <c r="B28" s="89"/>
      <c r="C28" s="21" t="s">
        <v>11</v>
      </c>
      <c r="D28" s="21" t="s">
        <v>12</v>
      </c>
      <c r="E28" s="21" t="s">
        <v>13</v>
      </c>
      <c r="F28" s="21" t="s">
        <v>12</v>
      </c>
      <c r="G28" s="93"/>
      <c r="H28" s="93"/>
      <c r="I28" s="93"/>
      <c r="J28" s="93"/>
      <c r="K28" s="93"/>
      <c r="L28" s="95"/>
      <c r="M28" s="43"/>
    </row>
    <row r="29" spans="2:25" x14ac:dyDescent="0.3">
      <c r="B29" s="22">
        <v>1</v>
      </c>
      <c r="C29" s="23">
        <v>45333</v>
      </c>
      <c r="D29" s="33">
        <v>7.2916666666666671E-2</v>
      </c>
      <c r="E29" s="23">
        <v>45333</v>
      </c>
      <c r="F29" s="33">
        <v>8.1250000000000003E-2</v>
      </c>
      <c r="G29" s="37">
        <v>12</v>
      </c>
      <c r="H29" s="36" t="s">
        <v>50</v>
      </c>
      <c r="I29" s="34" t="s">
        <v>62</v>
      </c>
      <c r="J29" s="24" t="s">
        <v>55</v>
      </c>
      <c r="K29" s="25">
        <v>621.19399999999996</v>
      </c>
      <c r="L29" s="26">
        <f t="shared" ref="L29:L36" si="2">G29/1440*K29</f>
        <v>5.176616666666666</v>
      </c>
      <c r="M29" s="43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19"/>
      <c r="Y29" s="19"/>
    </row>
    <row r="30" spans="2:25" x14ac:dyDescent="0.3">
      <c r="B30" s="22">
        <v>2</v>
      </c>
      <c r="C30" s="23">
        <v>45332</v>
      </c>
      <c r="D30" s="33">
        <v>0.91875000000000007</v>
      </c>
      <c r="E30" s="23">
        <v>45333</v>
      </c>
      <c r="F30" s="33">
        <v>0.35000000000000003</v>
      </c>
      <c r="G30" s="37">
        <v>621</v>
      </c>
      <c r="H30" s="36" t="s">
        <v>50</v>
      </c>
      <c r="I30" s="34" t="s">
        <v>62</v>
      </c>
      <c r="J30" s="24" t="s">
        <v>56</v>
      </c>
      <c r="K30" s="25">
        <v>57.692</v>
      </c>
      <c r="L30" s="26">
        <f t="shared" si="2"/>
        <v>24.879675000000002</v>
      </c>
      <c r="M30" s="43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19"/>
      <c r="Y30" s="19"/>
    </row>
    <row r="31" spans="2:25" ht="15" customHeight="1" x14ac:dyDescent="0.3">
      <c r="B31" s="22">
        <v>3</v>
      </c>
      <c r="C31" s="23">
        <v>45333</v>
      </c>
      <c r="D31" s="33">
        <v>0.60763888888888895</v>
      </c>
      <c r="E31" s="23">
        <v>45333</v>
      </c>
      <c r="F31" s="33">
        <v>0.61597222222222225</v>
      </c>
      <c r="G31" s="37">
        <v>12</v>
      </c>
      <c r="H31" s="36" t="s">
        <v>50</v>
      </c>
      <c r="I31" s="34" t="s">
        <v>62</v>
      </c>
      <c r="J31" s="24" t="s">
        <v>56</v>
      </c>
      <c r="K31" s="25">
        <v>57.692</v>
      </c>
      <c r="L31" s="26">
        <f t="shared" si="2"/>
        <v>0.48076666666666668</v>
      </c>
      <c r="M31" s="43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19"/>
      <c r="Y31" s="19"/>
    </row>
    <row r="32" spans="2:25" x14ac:dyDescent="0.3">
      <c r="B32" s="22">
        <v>4</v>
      </c>
      <c r="C32" s="23">
        <v>45333</v>
      </c>
      <c r="D32" s="33">
        <v>0.76736111111111116</v>
      </c>
      <c r="E32" s="23">
        <v>45333</v>
      </c>
      <c r="F32" s="33">
        <v>0.78125</v>
      </c>
      <c r="G32" s="37">
        <v>20</v>
      </c>
      <c r="H32" s="36" t="s">
        <v>50</v>
      </c>
      <c r="I32" s="34" t="s">
        <v>62</v>
      </c>
      <c r="J32" s="24" t="s">
        <v>55</v>
      </c>
      <c r="K32" s="25">
        <v>621.19399999999996</v>
      </c>
      <c r="L32" s="26">
        <f t="shared" si="2"/>
        <v>8.6276944444444439</v>
      </c>
      <c r="M32" s="43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19"/>
      <c r="Y32" s="19"/>
    </row>
    <row r="33" spans="2:25" x14ac:dyDescent="0.3">
      <c r="B33" s="22">
        <v>5</v>
      </c>
      <c r="C33" s="23">
        <v>45337</v>
      </c>
      <c r="D33" s="33">
        <v>0.40833333333333338</v>
      </c>
      <c r="E33" s="23">
        <v>45337</v>
      </c>
      <c r="F33" s="33">
        <v>0.66111111111111109</v>
      </c>
      <c r="G33" s="37">
        <v>364</v>
      </c>
      <c r="H33" s="41" t="s">
        <v>52</v>
      </c>
      <c r="I33" s="42" t="s">
        <v>53</v>
      </c>
      <c r="J33" s="24" t="s">
        <v>51</v>
      </c>
      <c r="K33" s="25">
        <v>19.529</v>
      </c>
      <c r="L33" s="26">
        <f t="shared" si="2"/>
        <v>4.9364972222222221</v>
      </c>
      <c r="M33" s="43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19"/>
      <c r="Y33" s="19"/>
    </row>
    <row r="34" spans="2:25" ht="15" customHeight="1" x14ac:dyDescent="0.3">
      <c r="B34" s="22">
        <v>6</v>
      </c>
      <c r="C34" s="23">
        <v>45346</v>
      </c>
      <c r="D34" s="33">
        <v>8.8888888888888892E-2</v>
      </c>
      <c r="E34" s="23">
        <v>45346</v>
      </c>
      <c r="F34" s="33">
        <v>0.1013888888888889</v>
      </c>
      <c r="G34" s="37">
        <v>18</v>
      </c>
      <c r="H34" s="36" t="s">
        <v>50</v>
      </c>
      <c r="I34" s="34" t="s">
        <v>62</v>
      </c>
      <c r="J34" s="24" t="s">
        <v>56</v>
      </c>
      <c r="K34" s="25">
        <v>55.4</v>
      </c>
      <c r="L34" s="26">
        <f t="shared" si="2"/>
        <v>0.6925</v>
      </c>
      <c r="M34" s="43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19"/>
      <c r="Y34" s="19"/>
    </row>
    <row r="35" spans="2:25" ht="15" customHeight="1" x14ac:dyDescent="0.3">
      <c r="B35" s="22">
        <v>7</v>
      </c>
      <c r="C35" s="23">
        <v>45346</v>
      </c>
      <c r="D35" s="33">
        <v>0.15416666666666667</v>
      </c>
      <c r="E35" s="23">
        <v>45346</v>
      </c>
      <c r="F35" s="33">
        <v>0.15833333333333333</v>
      </c>
      <c r="G35" s="37">
        <v>6</v>
      </c>
      <c r="H35" s="36" t="s">
        <v>50</v>
      </c>
      <c r="I35" s="34" t="s">
        <v>62</v>
      </c>
      <c r="J35" s="24" t="s">
        <v>56</v>
      </c>
      <c r="K35" s="25">
        <v>55.4</v>
      </c>
      <c r="L35" s="26">
        <f t="shared" si="2"/>
        <v>0.23083333333333333</v>
      </c>
      <c r="M35" s="43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19"/>
      <c r="Y35" s="19"/>
    </row>
    <row r="36" spans="2:25" ht="15" thickBot="1" x14ac:dyDescent="0.35">
      <c r="B36" s="22">
        <v>8</v>
      </c>
      <c r="C36" s="23">
        <v>45350</v>
      </c>
      <c r="D36" s="33">
        <v>0.25277777777777777</v>
      </c>
      <c r="E36" s="23">
        <v>45350</v>
      </c>
      <c r="F36" s="33">
        <v>0.2722222222222222</v>
      </c>
      <c r="G36" s="37">
        <v>28</v>
      </c>
      <c r="H36" s="41" t="s">
        <v>52</v>
      </c>
      <c r="I36" s="42" t="s">
        <v>53</v>
      </c>
      <c r="J36" s="24" t="s">
        <v>54</v>
      </c>
      <c r="K36" s="25">
        <v>305.43900000000002</v>
      </c>
      <c r="L36" s="26">
        <f t="shared" si="2"/>
        <v>5.9390916666666671</v>
      </c>
      <c r="M36" s="43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19"/>
      <c r="Y36" s="19"/>
    </row>
    <row r="37" spans="2:25" x14ac:dyDescent="0.3">
      <c r="B37" s="27" t="s">
        <v>14</v>
      </c>
      <c r="C37" s="28"/>
      <c r="D37" s="28"/>
      <c r="E37" s="28"/>
      <c r="F37" s="28"/>
      <c r="G37" s="31">
        <f>SUM(G29:G36)</f>
        <v>1081</v>
      </c>
      <c r="H37" s="71" t="s">
        <v>15</v>
      </c>
      <c r="I37" s="72"/>
      <c r="J37" s="72"/>
      <c r="K37" s="72"/>
      <c r="L37" s="29">
        <f>SUM(L29:L36)</f>
        <v>50.963675000000009</v>
      </c>
      <c r="M37" s="43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</row>
    <row r="38" spans="2:25" ht="15" thickBot="1" x14ac:dyDescent="0.35">
      <c r="B38" s="73" t="s">
        <v>16</v>
      </c>
      <c r="C38" s="74"/>
      <c r="D38" s="74"/>
      <c r="E38" s="74"/>
      <c r="F38" s="75"/>
      <c r="G38" s="32">
        <f>G19+G37</f>
        <v>1433</v>
      </c>
      <c r="H38" s="76" t="s">
        <v>17</v>
      </c>
      <c r="I38" s="77"/>
      <c r="J38" s="77"/>
      <c r="K38" s="77"/>
      <c r="L38" s="30">
        <f>L19+L37</f>
        <v>97.741758333333337</v>
      </c>
      <c r="M38" s="43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</row>
    <row r="39" spans="2:25" x14ac:dyDescent="0.3">
      <c r="M39" s="43"/>
    </row>
    <row r="40" spans="2:25" ht="15" thickBot="1" x14ac:dyDescent="0.35">
      <c r="M40" s="43"/>
    </row>
    <row r="41" spans="2:25" x14ac:dyDescent="0.3">
      <c r="B41" s="78" t="s">
        <v>19</v>
      </c>
      <c r="C41" s="79"/>
      <c r="D41" s="79"/>
      <c r="E41" s="79"/>
      <c r="F41" s="79"/>
      <c r="G41" s="79"/>
      <c r="H41" s="79"/>
      <c r="I41" s="79"/>
      <c r="J41" s="79"/>
      <c r="K41" s="79"/>
      <c r="L41" s="80"/>
      <c r="M41" s="43"/>
    </row>
    <row r="42" spans="2:25" ht="15" thickBot="1" x14ac:dyDescent="0.35">
      <c r="B42" s="81"/>
      <c r="C42" s="82"/>
      <c r="D42" s="82"/>
      <c r="E42" s="82"/>
      <c r="F42" s="82"/>
      <c r="G42" s="82"/>
      <c r="H42" s="82"/>
      <c r="I42" s="82"/>
      <c r="J42" s="82"/>
      <c r="K42" s="82"/>
      <c r="L42" s="83"/>
      <c r="M42" s="43"/>
    </row>
    <row r="43" spans="2:25" ht="6" customHeight="1" thickBot="1" x14ac:dyDescent="0.35">
      <c r="B43" s="16"/>
      <c r="C43" s="35"/>
      <c r="D43" s="17"/>
      <c r="E43" s="17"/>
      <c r="F43" s="17"/>
      <c r="G43" s="17"/>
      <c r="H43" s="17"/>
      <c r="I43" s="17"/>
      <c r="J43" s="17"/>
      <c r="K43" s="17"/>
      <c r="L43" s="17"/>
      <c r="M43" s="43"/>
    </row>
    <row r="44" spans="2:25" ht="15" thickBot="1" x14ac:dyDescent="0.35">
      <c r="B44" s="84" t="s">
        <v>1</v>
      </c>
      <c r="C44" s="85"/>
      <c r="D44" s="18"/>
      <c r="E44" s="19"/>
      <c r="F44" s="18"/>
      <c r="G44" s="19"/>
      <c r="H44" s="19"/>
      <c r="I44" s="19"/>
      <c r="J44" s="19"/>
      <c r="K44" s="19"/>
      <c r="L44" s="19"/>
      <c r="M44" s="43"/>
    </row>
    <row r="45" spans="2:25" ht="15" thickBot="1" x14ac:dyDescent="0.35">
      <c r="B45" s="86" t="s">
        <v>2</v>
      </c>
      <c r="C45" s="87"/>
      <c r="D45" s="38"/>
      <c r="E45" s="38"/>
      <c r="F45" s="38"/>
      <c r="G45" s="38"/>
      <c r="H45" s="38"/>
      <c r="I45" s="38"/>
      <c r="J45" s="38"/>
      <c r="K45" s="38"/>
      <c r="L45" s="20"/>
      <c r="M45" s="43"/>
    </row>
    <row r="46" spans="2:25" ht="18" customHeight="1" x14ac:dyDescent="0.3">
      <c r="B46" s="88"/>
      <c r="C46" s="90" t="s">
        <v>3</v>
      </c>
      <c r="D46" s="91"/>
      <c r="E46" s="90" t="s">
        <v>4</v>
      </c>
      <c r="F46" s="91"/>
      <c r="G46" s="92" t="s">
        <v>5</v>
      </c>
      <c r="H46" s="92" t="s">
        <v>6</v>
      </c>
      <c r="I46" s="92" t="s">
        <v>7</v>
      </c>
      <c r="J46" s="92" t="s">
        <v>8</v>
      </c>
      <c r="K46" s="92" t="s">
        <v>9</v>
      </c>
      <c r="L46" s="94" t="s">
        <v>10</v>
      </c>
      <c r="M46" s="43"/>
    </row>
    <row r="47" spans="2:25" ht="25.95" customHeight="1" thickBot="1" x14ac:dyDescent="0.35">
      <c r="B47" s="89"/>
      <c r="C47" s="21" t="s">
        <v>11</v>
      </c>
      <c r="D47" s="21" t="s">
        <v>12</v>
      </c>
      <c r="E47" s="21" t="s">
        <v>13</v>
      </c>
      <c r="F47" s="21" t="s">
        <v>12</v>
      </c>
      <c r="G47" s="93"/>
      <c r="H47" s="93"/>
      <c r="I47" s="93"/>
      <c r="J47" s="93"/>
      <c r="K47" s="93"/>
      <c r="L47" s="95"/>
      <c r="M47" s="43"/>
    </row>
    <row r="48" spans="2:25" x14ac:dyDescent="0.3">
      <c r="B48" s="22">
        <v>1</v>
      </c>
      <c r="C48" s="23">
        <v>45357</v>
      </c>
      <c r="D48" s="33">
        <v>0.91805555555555562</v>
      </c>
      <c r="E48" s="23">
        <v>45357</v>
      </c>
      <c r="F48" s="33">
        <v>0.92361111111111116</v>
      </c>
      <c r="G48" s="37">
        <v>8</v>
      </c>
      <c r="H48" s="36" t="s">
        <v>50</v>
      </c>
      <c r="I48" s="34" t="s">
        <v>62</v>
      </c>
      <c r="J48" s="24" t="s">
        <v>57</v>
      </c>
      <c r="K48" s="25">
        <v>557.69000000000005</v>
      </c>
      <c r="L48" s="26">
        <f t="shared" ref="L48:L56" si="3">G48/1440*K48</f>
        <v>3.0982777777777781</v>
      </c>
      <c r="M48" s="43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19"/>
      <c r="Y48" s="19"/>
    </row>
    <row r="49" spans="2:25" x14ac:dyDescent="0.3">
      <c r="B49" s="22">
        <v>2</v>
      </c>
      <c r="C49" s="23">
        <v>45358</v>
      </c>
      <c r="D49" s="33">
        <v>0.30902777777777779</v>
      </c>
      <c r="E49" s="23">
        <v>45358</v>
      </c>
      <c r="F49" s="33">
        <v>0.31736111111111115</v>
      </c>
      <c r="G49" s="37">
        <v>12</v>
      </c>
      <c r="H49" s="36" t="s">
        <v>50</v>
      </c>
      <c r="I49" s="34" t="s">
        <v>62</v>
      </c>
      <c r="J49" s="24" t="s">
        <v>58</v>
      </c>
      <c r="K49" s="25">
        <v>269.27999999999997</v>
      </c>
      <c r="L49" s="26">
        <f t="shared" si="3"/>
        <v>2.2439999999999998</v>
      </c>
      <c r="M49" s="43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19"/>
      <c r="Y49" s="19"/>
    </row>
    <row r="50" spans="2:25" ht="15" customHeight="1" x14ac:dyDescent="0.3">
      <c r="B50" s="22">
        <v>3</v>
      </c>
      <c r="C50" s="23">
        <v>45362</v>
      </c>
      <c r="D50" s="33">
        <v>8.3333333333333329E-2</v>
      </c>
      <c r="E50" s="23">
        <v>45362</v>
      </c>
      <c r="F50" s="33">
        <v>0.13402777777777777</v>
      </c>
      <c r="G50" s="37">
        <v>73</v>
      </c>
      <c r="H50" s="36" t="s">
        <v>50</v>
      </c>
      <c r="I50" s="34" t="s">
        <v>62</v>
      </c>
      <c r="J50" s="24" t="s">
        <v>59</v>
      </c>
      <c r="K50" s="25">
        <v>48.86</v>
      </c>
      <c r="L50" s="26">
        <f>G50/1440*K50</f>
        <v>2.4769305555555556</v>
      </c>
      <c r="M50" s="43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19"/>
      <c r="Y50" s="19"/>
    </row>
    <row r="51" spans="2:25" ht="15" customHeight="1" x14ac:dyDescent="0.3">
      <c r="B51" s="22">
        <v>4</v>
      </c>
      <c r="C51" s="23">
        <v>45362</v>
      </c>
      <c r="D51" s="33">
        <v>0.22222222222222221</v>
      </c>
      <c r="E51" s="23">
        <v>45362</v>
      </c>
      <c r="F51" s="33">
        <v>0.3430555555555555</v>
      </c>
      <c r="G51" s="37">
        <v>174</v>
      </c>
      <c r="H51" s="36" t="s">
        <v>50</v>
      </c>
      <c r="I51" s="34" t="s">
        <v>62</v>
      </c>
      <c r="J51" s="24" t="s">
        <v>59</v>
      </c>
      <c r="K51" s="25">
        <v>48.86</v>
      </c>
      <c r="L51" s="26">
        <f>G51/1440*K51</f>
        <v>5.9039166666666665</v>
      </c>
      <c r="M51" s="43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19"/>
      <c r="Y51" s="19"/>
    </row>
    <row r="52" spans="2:25" x14ac:dyDescent="0.3">
      <c r="B52" s="22">
        <v>5</v>
      </c>
      <c r="C52" s="23">
        <v>45363</v>
      </c>
      <c r="D52" s="33">
        <v>5.7638888888888885E-2</v>
      </c>
      <c r="E52" s="23">
        <v>45363</v>
      </c>
      <c r="F52" s="33">
        <v>6.1111111111111116E-2</v>
      </c>
      <c r="G52" s="37">
        <v>5</v>
      </c>
      <c r="H52" s="36" t="s">
        <v>50</v>
      </c>
      <c r="I52" s="34" t="s">
        <v>62</v>
      </c>
      <c r="J52" s="24" t="s">
        <v>57</v>
      </c>
      <c r="K52" s="25">
        <v>617.14</v>
      </c>
      <c r="L52" s="26">
        <f t="shared" si="3"/>
        <v>2.1428472222222221</v>
      </c>
      <c r="M52" s="43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19"/>
      <c r="Y52" s="19"/>
    </row>
    <row r="53" spans="2:25" x14ac:dyDescent="0.3">
      <c r="B53" s="22">
        <v>6</v>
      </c>
      <c r="C53" s="23">
        <v>45366</v>
      </c>
      <c r="D53" s="33">
        <v>0.55694444444444446</v>
      </c>
      <c r="E53" s="23">
        <v>45366</v>
      </c>
      <c r="F53" s="33">
        <v>0.56111111111111112</v>
      </c>
      <c r="G53" s="37">
        <v>6</v>
      </c>
      <c r="H53" s="39" t="s">
        <v>50</v>
      </c>
      <c r="I53" s="40" t="s">
        <v>53</v>
      </c>
      <c r="J53" s="24" t="s">
        <v>60</v>
      </c>
      <c r="K53" s="25">
        <v>11.18</v>
      </c>
      <c r="L53" s="26">
        <f t="shared" si="3"/>
        <v>4.6583333333333331E-2</v>
      </c>
      <c r="M53" s="43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19"/>
      <c r="Y53" s="19"/>
    </row>
    <row r="54" spans="2:25" ht="15" customHeight="1" x14ac:dyDescent="0.3">
      <c r="B54" s="22">
        <v>7</v>
      </c>
      <c r="C54" s="23">
        <v>45372</v>
      </c>
      <c r="D54" s="33">
        <v>0.36319444444444443</v>
      </c>
      <c r="E54" s="23">
        <v>45372</v>
      </c>
      <c r="F54" s="33">
        <v>0.51527777777777783</v>
      </c>
      <c r="G54" s="37">
        <v>219</v>
      </c>
      <c r="H54" s="41" t="s">
        <v>52</v>
      </c>
      <c r="I54" s="42" t="s">
        <v>53</v>
      </c>
      <c r="J54" s="24" t="s">
        <v>61</v>
      </c>
      <c r="K54" s="25">
        <v>11.49</v>
      </c>
      <c r="L54" s="26">
        <f t="shared" si="3"/>
        <v>1.7474375</v>
      </c>
      <c r="M54" s="43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19"/>
      <c r="Y54" s="19"/>
    </row>
    <row r="55" spans="2:25" x14ac:dyDescent="0.3">
      <c r="B55" s="22">
        <v>8</v>
      </c>
      <c r="C55" s="23">
        <v>45375</v>
      </c>
      <c r="D55" s="33">
        <v>0.7597222222222223</v>
      </c>
      <c r="E55" s="23">
        <v>45375</v>
      </c>
      <c r="F55" s="33">
        <v>0.76597222222222217</v>
      </c>
      <c r="G55" s="37">
        <v>9</v>
      </c>
      <c r="H55" s="36" t="s">
        <v>50</v>
      </c>
      <c r="I55" s="34" t="s">
        <v>62</v>
      </c>
      <c r="J55" s="24" t="s">
        <v>57</v>
      </c>
      <c r="K55" s="25">
        <v>546.69000000000005</v>
      </c>
      <c r="L55" s="26">
        <f t="shared" si="3"/>
        <v>3.4168125000000007</v>
      </c>
      <c r="M55" s="43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19"/>
      <c r="Y55" s="19"/>
    </row>
    <row r="56" spans="2:25" ht="15" thickBot="1" x14ac:dyDescent="0.35">
      <c r="B56" s="22">
        <v>9</v>
      </c>
      <c r="C56" s="23">
        <v>45379</v>
      </c>
      <c r="D56" s="33">
        <v>3.472222222222222E-3</v>
      </c>
      <c r="E56" s="23">
        <v>45379</v>
      </c>
      <c r="F56" s="33">
        <v>1.6666666666666666E-2</v>
      </c>
      <c r="G56" s="37">
        <v>19</v>
      </c>
      <c r="H56" s="36" t="s">
        <v>50</v>
      </c>
      <c r="I56" s="34" t="s">
        <v>62</v>
      </c>
      <c r="J56" s="24" t="s">
        <v>59</v>
      </c>
      <c r="K56" s="25">
        <v>48.26</v>
      </c>
      <c r="L56" s="26">
        <f t="shared" si="3"/>
        <v>0.63676388888888891</v>
      </c>
      <c r="M56" s="43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19"/>
      <c r="Y56" s="19"/>
    </row>
    <row r="57" spans="2:25" x14ac:dyDescent="0.3">
      <c r="B57" s="27" t="s">
        <v>14</v>
      </c>
      <c r="C57" s="28"/>
      <c r="D57" s="28"/>
      <c r="E57" s="28"/>
      <c r="F57" s="28"/>
      <c r="G57" s="31">
        <f>SUM(G48:G56)</f>
        <v>525</v>
      </c>
      <c r="H57" s="71" t="s">
        <v>15</v>
      </c>
      <c r="I57" s="72"/>
      <c r="J57" s="72"/>
      <c r="K57" s="72"/>
      <c r="L57" s="29">
        <f>SUM(L48:L56)</f>
        <v>21.713569444444442</v>
      </c>
      <c r="M57" s="43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</row>
    <row r="58" spans="2:25" ht="15" thickBot="1" x14ac:dyDescent="0.35">
      <c r="B58" s="73" t="s">
        <v>16</v>
      </c>
      <c r="C58" s="74"/>
      <c r="D58" s="74"/>
      <c r="E58" s="74"/>
      <c r="F58" s="75"/>
      <c r="G58" s="32">
        <f>G38+G57</f>
        <v>1958</v>
      </c>
      <c r="H58" s="76" t="s">
        <v>17</v>
      </c>
      <c r="I58" s="77"/>
      <c r="J58" s="77"/>
      <c r="K58" s="77"/>
      <c r="L58" s="30">
        <f>L38+L57</f>
        <v>119.45532777777778</v>
      </c>
      <c r="M58" s="43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</row>
    <row r="59" spans="2:25" x14ac:dyDescent="0.3">
      <c r="M59" s="43"/>
    </row>
    <row r="60" spans="2:25" ht="15" thickBot="1" x14ac:dyDescent="0.35">
      <c r="M60" s="43"/>
    </row>
    <row r="61" spans="2:25" x14ac:dyDescent="0.3">
      <c r="B61" s="78" t="s">
        <v>20</v>
      </c>
      <c r="C61" s="79"/>
      <c r="D61" s="79"/>
      <c r="E61" s="79"/>
      <c r="F61" s="79"/>
      <c r="G61" s="79"/>
      <c r="H61" s="79"/>
      <c r="I61" s="79"/>
      <c r="J61" s="79"/>
      <c r="K61" s="79"/>
      <c r="L61" s="80"/>
      <c r="M61" s="43"/>
    </row>
    <row r="62" spans="2:25" ht="15" thickBot="1" x14ac:dyDescent="0.35">
      <c r="B62" s="81"/>
      <c r="C62" s="82"/>
      <c r="D62" s="82"/>
      <c r="E62" s="82"/>
      <c r="F62" s="82"/>
      <c r="G62" s="82"/>
      <c r="H62" s="82"/>
      <c r="I62" s="82"/>
      <c r="J62" s="82"/>
      <c r="K62" s="82"/>
      <c r="L62" s="83"/>
      <c r="M62" s="43"/>
    </row>
    <row r="63" spans="2:25" ht="15" thickBot="1" x14ac:dyDescent="0.35">
      <c r="B63" s="16"/>
      <c r="C63" s="35"/>
      <c r="D63" s="17"/>
      <c r="E63" s="17"/>
      <c r="F63" s="17"/>
      <c r="G63" s="17"/>
      <c r="H63" s="17"/>
      <c r="I63" s="17"/>
      <c r="J63" s="17"/>
      <c r="K63" s="17"/>
      <c r="L63" s="17"/>
      <c r="M63" s="43"/>
    </row>
    <row r="64" spans="2:25" ht="15" thickBot="1" x14ac:dyDescent="0.35">
      <c r="B64" s="84" t="s">
        <v>1</v>
      </c>
      <c r="C64" s="85"/>
      <c r="D64" s="18"/>
      <c r="E64" s="19"/>
      <c r="F64" s="18"/>
      <c r="G64" s="19"/>
      <c r="H64" s="19"/>
      <c r="I64" s="19"/>
      <c r="J64" s="19"/>
      <c r="K64" s="19"/>
      <c r="L64" s="19"/>
      <c r="M64" s="43"/>
    </row>
    <row r="65" spans="2:13" ht="15" thickBot="1" x14ac:dyDescent="0.35">
      <c r="B65" s="86" t="s">
        <v>2</v>
      </c>
      <c r="C65" s="87"/>
      <c r="D65" s="38"/>
      <c r="E65" s="38"/>
      <c r="F65" s="38"/>
      <c r="G65" s="38"/>
      <c r="H65" s="38"/>
      <c r="I65" s="38"/>
      <c r="J65" s="38"/>
      <c r="K65" s="38"/>
      <c r="L65" s="20"/>
      <c r="M65" s="43"/>
    </row>
    <row r="66" spans="2:13" x14ac:dyDescent="0.3">
      <c r="B66" s="88"/>
      <c r="C66" s="90" t="s">
        <v>3</v>
      </c>
      <c r="D66" s="91"/>
      <c r="E66" s="90" t="s">
        <v>4</v>
      </c>
      <c r="F66" s="91"/>
      <c r="G66" s="92" t="s">
        <v>5</v>
      </c>
      <c r="H66" s="92" t="s">
        <v>6</v>
      </c>
      <c r="I66" s="92" t="s">
        <v>7</v>
      </c>
      <c r="J66" s="92" t="s">
        <v>8</v>
      </c>
      <c r="K66" s="92" t="s">
        <v>9</v>
      </c>
      <c r="L66" s="94" t="s">
        <v>10</v>
      </c>
      <c r="M66" s="43"/>
    </row>
    <row r="67" spans="2:13" ht="28.95" customHeight="1" thickBot="1" x14ac:dyDescent="0.35">
      <c r="B67" s="89"/>
      <c r="C67" s="21" t="s">
        <v>11</v>
      </c>
      <c r="D67" s="21" t="s">
        <v>12</v>
      </c>
      <c r="E67" s="21" t="s">
        <v>13</v>
      </c>
      <c r="F67" s="21" t="s">
        <v>12</v>
      </c>
      <c r="G67" s="93"/>
      <c r="H67" s="93"/>
      <c r="I67" s="93"/>
      <c r="J67" s="93"/>
      <c r="K67" s="93"/>
      <c r="L67" s="95"/>
      <c r="M67" s="43"/>
    </row>
    <row r="68" spans="2:13" x14ac:dyDescent="0.3">
      <c r="B68" s="22">
        <v>1</v>
      </c>
      <c r="C68" s="23">
        <v>45388</v>
      </c>
      <c r="D68" s="33">
        <v>0.42222222222222222</v>
      </c>
      <c r="E68" s="23">
        <v>45388</v>
      </c>
      <c r="F68" s="33">
        <v>0.72499999999999998</v>
      </c>
      <c r="G68" s="37">
        <v>436</v>
      </c>
      <c r="H68" s="41" t="s">
        <v>52</v>
      </c>
      <c r="I68" s="42" t="s">
        <v>53</v>
      </c>
      <c r="J68" s="24" t="s">
        <v>63</v>
      </c>
      <c r="K68" s="25">
        <v>107.90600000000001</v>
      </c>
      <c r="L68" s="26">
        <f t="shared" ref="L68:L69" si="4">G68/1440*K68</f>
        <v>32.67153888888889</v>
      </c>
      <c r="M68" s="43"/>
    </row>
    <row r="69" spans="2:13" x14ac:dyDescent="0.3">
      <c r="B69" s="22">
        <v>2</v>
      </c>
      <c r="C69" s="23">
        <v>45390</v>
      </c>
      <c r="D69" s="33">
        <v>0.43958333333333338</v>
      </c>
      <c r="E69" s="23">
        <v>45390</v>
      </c>
      <c r="F69" s="33">
        <v>0.59027777777777779</v>
      </c>
      <c r="G69" s="37">
        <v>217</v>
      </c>
      <c r="H69" s="41" t="s">
        <v>52</v>
      </c>
      <c r="I69" s="41" t="s">
        <v>67</v>
      </c>
      <c r="J69" s="24" t="s">
        <v>64</v>
      </c>
      <c r="K69" s="25">
        <v>0</v>
      </c>
      <c r="L69" s="26">
        <f t="shared" si="4"/>
        <v>0</v>
      </c>
      <c r="M69" s="43"/>
    </row>
    <row r="70" spans="2:13" x14ac:dyDescent="0.3">
      <c r="B70" s="22">
        <v>3</v>
      </c>
      <c r="C70" s="23">
        <v>45392</v>
      </c>
      <c r="D70" s="33">
        <v>0.3576388888888889</v>
      </c>
      <c r="E70" s="23">
        <v>45392</v>
      </c>
      <c r="F70" s="33">
        <v>0.58333333333333337</v>
      </c>
      <c r="G70" s="37">
        <v>325</v>
      </c>
      <c r="H70" s="41" t="s">
        <v>52</v>
      </c>
      <c r="I70" s="42" t="s">
        <v>53</v>
      </c>
      <c r="J70" s="24" t="s">
        <v>63</v>
      </c>
      <c r="K70" s="25">
        <v>119.94</v>
      </c>
      <c r="L70" s="26">
        <f>G70/1440*K70</f>
        <v>27.069791666666667</v>
      </c>
      <c r="M70" s="43"/>
    </row>
    <row r="71" spans="2:13" x14ac:dyDescent="0.3">
      <c r="B71" s="22">
        <v>4</v>
      </c>
      <c r="C71" s="23">
        <v>45392</v>
      </c>
      <c r="D71" s="33">
        <v>0.58333333333333337</v>
      </c>
      <c r="E71" s="23">
        <v>45392</v>
      </c>
      <c r="F71" s="33">
        <v>0.58611111111111114</v>
      </c>
      <c r="G71" s="37">
        <v>4</v>
      </c>
      <c r="H71" s="39" t="s">
        <v>50</v>
      </c>
      <c r="I71" s="40" t="s">
        <v>53</v>
      </c>
      <c r="J71" s="24" t="s">
        <v>63</v>
      </c>
      <c r="K71" s="25">
        <v>119.94</v>
      </c>
      <c r="L71" s="26">
        <f>G71/1440*K71</f>
        <v>0.33316666666666667</v>
      </c>
      <c r="M71" s="43"/>
    </row>
    <row r="72" spans="2:13" x14ac:dyDescent="0.3">
      <c r="B72" s="22">
        <v>5</v>
      </c>
      <c r="C72" s="23">
        <v>45400</v>
      </c>
      <c r="D72" s="33">
        <v>0.30555555555555552</v>
      </c>
      <c r="E72" s="23">
        <v>45400</v>
      </c>
      <c r="F72" s="33">
        <v>0.60555555555555551</v>
      </c>
      <c r="G72" s="37">
        <v>432</v>
      </c>
      <c r="H72" s="41" t="s">
        <v>52</v>
      </c>
      <c r="I72" s="42" t="s">
        <v>53</v>
      </c>
      <c r="J72" s="24" t="s">
        <v>63</v>
      </c>
      <c r="K72" s="25">
        <v>152.01599999999999</v>
      </c>
      <c r="L72" s="26">
        <f t="shared" ref="L72:L80" si="5">G72/1440*K72</f>
        <v>45.604799999999997</v>
      </c>
      <c r="M72" s="43"/>
    </row>
    <row r="73" spans="2:13" x14ac:dyDescent="0.3">
      <c r="B73" s="22">
        <v>6</v>
      </c>
      <c r="C73" s="23">
        <v>45406</v>
      </c>
      <c r="D73" s="33">
        <v>0.44097222222222227</v>
      </c>
      <c r="E73" s="23">
        <v>45406</v>
      </c>
      <c r="F73" s="33">
        <v>0.52083333333333337</v>
      </c>
      <c r="G73" s="37">
        <v>115</v>
      </c>
      <c r="H73" s="41" t="s">
        <v>52</v>
      </c>
      <c r="I73" s="42" t="s">
        <v>53</v>
      </c>
      <c r="J73" s="24" t="s">
        <v>65</v>
      </c>
      <c r="K73" s="25">
        <v>299.24400000000003</v>
      </c>
      <c r="L73" s="26">
        <f t="shared" si="5"/>
        <v>23.897958333333335</v>
      </c>
      <c r="M73" s="43"/>
    </row>
    <row r="74" spans="2:13" x14ac:dyDescent="0.3">
      <c r="B74" s="22">
        <v>7</v>
      </c>
      <c r="C74" s="23">
        <v>45406</v>
      </c>
      <c r="D74" s="33">
        <v>0.52083333333333337</v>
      </c>
      <c r="E74" s="23">
        <v>45406</v>
      </c>
      <c r="F74" s="33">
        <v>0.54166666666666663</v>
      </c>
      <c r="G74" s="37">
        <v>30</v>
      </c>
      <c r="H74" s="39" t="s">
        <v>50</v>
      </c>
      <c r="I74" s="40" t="s">
        <v>53</v>
      </c>
      <c r="J74" s="24" t="s">
        <v>65</v>
      </c>
      <c r="K74" s="25">
        <v>299.24400000000003</v>
      </c>
      <c r="L74" s="26">
        <f t="shared" si="5"/>
        <v>6.2342500000000003</v>
      </c>
      <c r="M74" s="43"/>
    </row>
    <row r="75" spans="2:13" x14ac:dyDescent="0.3">
      <c r="B75" s="22">
        <v>8</v>
      </c>
      <c r="C75" s="23">
        <v>45406</v>
      </c>
      <c r="D75" s="33">
        <v>0.48402777777777778</v>
      </c>
      <c r="E75" s="23">
        <v>45406</v>
      </c>
      <c r="F75" s="33">
        <v>0.48749999999999999</v>
      </c>
      <c r="G75" s="37">
        <v>5</v>
      </c>
      <c r="H75" s="36" t="s">
        <v>50</v>
      </c>
      <c r="I75" s="34" t="s">
        <v>53</v>
      </c>
      <c r="J75" s="24" t="s">
        <v>66</v>
      </c>
      <c r="K75" s="25">
        <v>283.31700000000001</v>
      </c>
      <c r="L75" s="26">
        <f t="shared" si="5"/>
        <v>0.98373958333333333</v>
      </c>
      <c r="M75" s="43"/>
    </row>
    <row r="76" spans="2:13" x14ac:dyDescent="0.3">
      <c r="B76" s="22">
        <v>9</v>
      </c>
      <c r="C76" s="23">
        <v>45408</v>
      </c>
      <c r="D76" s="33">
        <v>0.34097222222222223</v>
      </c>
      <c r="E76" s="23">
        <v>45408</v>
      </c>
      <c r="F76" s="33">
        <v>0.79166666666666663</v>
      </c>
      <c r="G76" s="37">
        <v>649</v>
      </c>
      <c r="H76" s="41" t="s">
        <v>52</v>
      </c>
      <c r="I76" s="42" t="s">
        <v>53</v>
      </c>
      <c r="J76" s="24" t="s">
        <v>59</v>
      </c>
      <c r="K76" s="25">
        <v>53.79</v>
      </c>
      <c r="L76" s="26">
        <f t="shared" si="5"/>
        <v>24.242854166666667</v>
      </c>
      <c r="M76" s="43"/>
    </row>
    <row r="77" spans="2:13" x14ac:dyDescent="0.3">
      <c r="B77" s="22">
        <v>10</v>
      </c>
      <c r="C77" s="23">
        <v>45408</v>
      </c>
      <c r="D77" s="33">
        <v>0.79166666666666663</v>
      </c>
      <c r="E77" s="23">
        <v>45408</v>
      </c>
      <c r="F77" s="33">
        <v>0.82500000000000007</v>
      </c>
      <c r="G77" s="37">
        <v>48</v>
      </c>
      <c r="H77" s="39" t="s">
        <v>50</v>
      </c>
      <c r="I77" s="40" t="s">
        <v>53</v>
      </c>
      <c r="J77" s="24" t="s">
        <v>59</v>
      </c>
      <c r="K77" s="25">
        <v>53.79</v>
      </c>
      <c r="L77" s="26">
        <f t="shared" si="5"/>
        <v>1.7929999999999999</v>
      </c>
      <c r="M77" s="43"/>
    </row>
    <row r="78" spans="2:13" x14ac:dyDescent="0.3">
      <c r="B78" s="22">
        <v>11</v>
      </c>
      <c r="C78" s="23">
        <v>45408</v>
      </c>
      <c r="D78" s="33">
        <v>0.43402777777777773</v>
      </c>
      <c r="E78" s="23">
        <v>45408</v>
      </c>
      <c r="F78" s="33">
        <v>0.62777777777777777</v>
      </c>
      <c r="G78" s="37">
        <v>279</v>
      </c>
      <c r="H78" s="41" t="s">
        <v>52</v>
      </c>
      <c r="I78" s="41" t="s">
        <v>67</v>
      </c>
      <c r="J78" s="24" t="s">
        <v>51</v>
      </c>
      <c r="K78" s="25">
        <v>19.332000000000001</v>
      </c>
      <c r="L78" s="26">
        <f t="shared" si="5"/>
        <v>3.7455750000000001</v>
      </c>
      <c r="M78" s="43"/>
    </row>
    <row r="79" spans="2:13" x14ac:dyDescent="0.3">
      <c r="B79" s="22">
        <v>12</v>
      </c>
      <c r="C79" s="23">
        <v>45409</v>
      </c>
      <c r="D79" s="33">
        <v>0.33958333333333335</v>
      </c>
      <c r="E79" s="23">
        <v>45409</v>
      </c>
      <c r="F79" s="33">
        <v>0.76388888888888884</v>
      </c>
      <c r="G79" s="37">
        <v>611</v>
      </c>
      <c r="H79" s="41" t="s">
        <v>52</v>
      </c>
      <c r="I79" s="42" t="s">
        <v>53</v>
      </c>
      <c r="J79" s="24" t="s">
        <v>59</v>
      </c>
      <c r="K79" s="25">
        <v>53.79</v>
      </c>
      <c r="L79" s="26">
        <f t="shared" si="5"/>
        <v>22.823395833333333</v>
      </c>
      <c r="M79" s="43"/>
    </row>
    <row r="80" spans="2:13" ht="15" thickBot="1" x14ac:dyDescent="0.35">
      <c r="B80" s="22">
        <v>13</v>
      </c>
      <c r="C80" s="23">
        <v>45410</v>
      </c>
      <c r="D80" s="33">
        <v>0.33124999999999999</v>
      </c>
      <c r="E80" s="23">
        <v>45410</v>
      </c>
      <c r="F80" s="33">
        <v>0.77083333333333337</v>
      </c>
      <c r="G80" s="37">
        <v>633</v>
      </c>
      <c r="H80" s="41" t="s">
        <v>52</v>
      </c>
      <c r="I80" s="42" t="s">
        <v>53</v>
      </c>
      <c r="J80" s="24" t="s">
        <v>59</v>
      </c>
      <c r="K80" s="25">
        <v>53.79</v>
      </c>
      <c r="L80" s="26">
        <f t="shared" si="5"/>
        <v>23.645187499999999</v>
      </c>
      <c r="M80" s="43"/>
    </row>
    <row r="81" spans="2:25" x14ac:dyDescent="0.3">
      <c r="B81" s="27" t="s">
        <v>14</v>
      </c>
      <c r="C81" s="28"/>
      <c r="D81" s="28"/>
      <c r="E81" s="28"/>
      <c r="F81" s="28"/>
      <c r="G81" s="31">
        <f>SUM(G68:G80)</f>
        <v>3784</v>
      </c>
      <c r="H81" s="71" t="s">
        <v>15</v>
      </c>
      <c r="I81" s="72"/>
      <c r="J81" s="72"/>
      <c r="K81" s="72"/>
      <c r="L81" s="29">
        <f>SUM(L68:L80)</f>
        <v>213.0452576388889</v>
      </c>
      <c r="M81" s="43"/>
    </row>
    <row r="82" spans="2:25" ht="15" thickBot="1" x14ac:dyDescent="0.35">
      <c r="B82" s="73" t="s">
        <v>16</v>
      </c>
      <c r="C82" s="74"/>
      <c r="D82" s="74"/>
      <c r="E82" s="74"/>
      <c r="F82" s="75"/>
      <c r="G82" s="32">
        <f>G58+G81</f>
        <v>5742</v>
      </c>
      <c r="H82" s="76" t="s">
        <v>17</v>
      </c>
      <c r="I82" s="77"/>
      <c r="J82" s="77"/>
      <c r="K82" s="77"/>
      <c r="L82" s="30">
        <f>L58+L81</f>
        <v>332.50058541666669</v>
      </c>
      <c r="M82" s="43"/>
    </row>
    <row r="83" spans="2:25" x14ac:dyDescent="0.3">
      <c r="M83" s="43"/>
    </row>
    <row r="84" spans="2:25" ht="15" thickBot="1" x14ac:dyDescent="0.35">
      <c r="M84" s="43"/>
    </row>
    <row r="85" spans="2:25" x14ac:dyDescent="0.3">
      <c r="B85" s="78" t="s">
        <v>48</v>
      </c>
      <c r="C85" s="79"/>
      <c r="D85" s="79"/>
      <c r="E85" s="79"/>
      <c r="F85" s="79"/>
      <c r="G85" s="79"/>
      <c r="H85" s="79"/>
      <c r="I85" s="79"/>
      <c r="J85" s="79"/>
      <c r="K85" s="79"/>
      <c r="L85" s="80"/>
      <c r="M85" s="43"/>
    </row>
    <row r="86" spans="2:25" ht="15" thickBot="1" x14ac:dyDescent="0.35">
      <c r="B86" s="81"/>
      <c r="C86" s="82"/>
      <c r="D86" s="82"/>
      <c r="E86" s="82"/>
      <c r="F86" s="82"/>
      <c r="G86" s="82"/>
      <c r="H86" s="82"/>
      <c r="I86" s="82"/>
      <c r="J86" s="82"/>
      <c r="K86" s="82"/>
      <c r="L86" s="83"/>
      <c r="M86" s="43"/>
    </row>
    <row r="87" spans="2:25" ht="6" customHeight="1" thickBot="1" x14ac:dyDescent="0.35">
      <c r="B87" s="16"/>
      <c r="C87" s="35"/>
      <c r="D87" s="17"/>
      <c r="E87" s="17"/>
      <c r="F87" s="17"/>
      <c r="G87" s="17"/>
      <c r="H87" s="17"/>
      <c r="I87" s="17"/>
      <c r="J87" s="17"/>
      <c r="K87" s="17"/>
      <c r="L87" s="17"/>
      <c r="M87" s="43"/>
    </row>
    <row r="88" spans="2:25" ht="15" thickBot="1" x14ac:dyDescent="0.35">
      <c r="B88" s="84" t="s">
        <v>1</v>
      </c>
      <c r="C88" s="85"/>
      <c r="D88" s="18"/>
      <c r="E88" s="19"/>
      <c r="F88" s="18"/>
      <c r="G88" s="19"/>
      <c r="H88" s="19"/>
      <c r="I88" s="19"/>
      <c r="J88" s="19"/>
      <c r="K88" s="19"/>
      <c r="L88" s="19"/>
      <c r="M88" s="43"/>
    </row>
    <row r="89" spans="2:25" ht="15" thickBot="1" x14ac:dyDescent="0.35">
      <c r="B89" s="86" t="s">
        <v>2</v>
      </c>
      <c r="C89" s="87"/>
      <c r="D89" s="38"/>
      <c r="E89" s="38"/>
      <c r="F89" s="38"/>
      <c r="G89" s="38"/>
      <c r="H89" s="38"/>
      <c r="I89" s="38"/>
      <c r="J89" s="38"/>
      <c r="K89" s="38"/>
      <c r="L89" s="20"/>
      <c r="M89" s="43"/>
    </row>
    <row r="90" spans="2:25" ht="18" customHeight="1" x14ac:dyDescent="0.3">
      <c r="B90" s="88"/>
      <c r="C90" s="90" t="s">
        <v>3</v>
      </c>
      <c r="D90" s="91"/>
      <c r="E90" s="90" t="s">
        <v>4</v>
      </c>
      <c r="F90" s="91"/>
      <c r="G90" s="92" t="s">
        <v>5</v>
      </c>
      <c r="H90" s="92" t="s">
        <v>6</v>
      </c>
      <c r="I90" s="92" t="s">
        <v>7</v>
      </c>
      <c r="J90" s="92" t="s">
        <v>8</v>
      </c>
      <c r="K90" s="92" t="s">
        <v>9</v>
      </c>
      <c r="L90" s="94" t="s">
        <v>10</v>
      </c>
      <c r="M90" s="43"/>
    </row>
    <row r="91" spans="2:25" ht="25.95" customHeight="1" thickBot="1" x14ac:dyDescent="0.35">
      <c r="B91" s="89"/>
      <c r="C91" s="21" t="s">
        <v>11</v>
      </c>
      <c r="D91" s="21" t="s">
        <v>12</v>
      </c>
      <c r="E91" s="21" t="s">
        <v>13</v>
      </c>
      <c r="F91" s="21" t="s">
        <v>12</v>
      </c>
      <c r="G91" s="93"/>
      <c r="H91" s="93"/>
      <c r="I91" s="93"/>
      <c r="J91" s="93"/>
      <c r="K91" s="93"/>
      <c r="L91" s="95"/>
      <c r="M91" s="43"/>
    </row>
    <row r="92" spans="2:25" ht="15" customHeight="1" x14ac:dyDescent="0.3">
      <c r="B92" s="22">
        <v>1</v>
      </c>
      <c r="C92" s="23">
        <v>45427</v>
      </c>
      <c r="D92" s="33">
        <v>0.15347222222222223</v>
      </c>
      <c r="E92" s="23">
        <v>45427</v>
      </c>
      <c r="F92" s="33">
        <v>0.22361111111111112</v>
      </c>
      <c r="G92" s="37">
        <v>101</v>
      </c>
      <c r="H92" s="36" t="s">
        <v>50</v>
      </c>
      <c r="I92" s="34" t="s">
        <v>62</v>
      </c>
      <c r="J92" s="24" t="s">
        <v>68</v>
      </c>
      <c r="K92" s="25">
        <v>253.11</v>
      </c>
      <c r="L92" s="26">
        <f t="shared" ref="L92" si="6">G92/1440*K92</f>
        <v>17.752854166666669</v>
      </c>
      <c r="M92" s="43"/>
      <c r="N92" s="46"/>
      <c r="O92" s="46"/>
      <c r="P92" s="46"/>
      <c r="Q92" s="46"/>
      <c r="R92" s="46"/>
      <c r="S92" s="46"/>
      <c r="T92" s="46"/>
      <c r="U92" s="46"/>
      <c r="V92" s="46"/>
      <c r="W92" s="46"/>
      <c r="X92" s="19"/>
      <c r="Y92" s="19"/>
    </row>
    <row r="93" spans="2:25" ht="15" customHeight="1" thickBot="1" x14ac:dyDescent="0.35">
      <c r="B93" s="22">
        <v>2</v>
      </c>
      <c r="C93" s="23">
        <v>45434</v>
      </c>
      <c r="D93" s="33">
        <v>0.47291666666666665</v>
      </c>
      <c r="E93" s="23">
        <v>45434</v>
      </c>
      <c r="F93" s="33">
        <v>0.48055555555555557</v>
      </c>
      <c r="G93" s="37">
        <v>11</v>
      </c>
      <c r="H93" s="36" t="s">
        <v>50</v>
      </c>
      <c r="I93" s="34" t="s">
        <v>62</v>
      </c>
      <c r="J93" s="24" t="s">
        <v>55</v>
      </c>
      <c r="K93" s="25">
        <v>451.43</v>
      </c>
      <c r="L93" s="26">
        <f>G93/1440*K93</f>
        <v>3.4484236111111111</v>
      </c>
      <c r="M93" s="43"/>
      <c r="N93" s="46"/>
      <c r="O93" s="46"/>
      <c r="P93" s="46"/>
      <c r="Q93" s="46"/>
      <c r="R93" s="46"/>
      <c r="S93" s="46"/>
      <c r="T93" s="46"/>
      <c r="U93" s="46"/>
      <c r="V93" s="46"/>
      <c r="W93" s="46"/>
      <c r="X93" s="19"/>
      <c r="Y93" s="19"/>
    </row>
    <row r="94" spans="2:25" x14ac:dyDescent="0.3">
      <c r="B94" s="27" t="s">
        <v>14</v>
      </c>
      <c r="C94" s="28"/>
      <c r="D94" s="28"/>
      <c r="E94" s="28"/>
      <c r="F94" s="28"/>
      <c r="G94" s="31">
        <f>SUM(G92:G93)</f>
        <v>112</v>
      </c>
      <c r="H94" s="71" t="s">
        <v>15</v>
      </c>
      <c r="I94" s="72"/>
      <c r="J94" s="72"/>
      <c r="K94" s="72"/>
      <c r="L94" s="29">
        <f>SUM(L92:L93)</f>
        <v>21.201277777777779</v>
      </c>
      <c r="M94" s="43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</row>
    <row r="95" spans="2:25" ht="15" thickBot="1" x14ac:dyDescent="0.35">
      <c r="B95" s="73" t="s">
        <v>16</v>
      </c>
      <c r="C95" s="74"/>
      <c r="D95" s="74"/>
      <c r="E95" s="74"/>
      <c r="F95" s="75"/>
      <c r="G95" s="32">
        <f>G82+G94</f>
        <v>5854</v>
      </c>
      <c r="H95" s="76" t="s">
        <v>17</v>
      </c>
      <c r="I95" s="77"/>
      <c r="J95" s="77"/>
      <c r="K95" s="77"/>
      <c r="L95" s="30">
        <f>L82+L94</f>
        <v>353.70186319444446</v>
      </c>
      <c r="M95" s="43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</row>
    <row r="96" spans="2:25" x14ac:dyDescent="0.3">
      <c r="M96" s="43"/>
    </row>
    <row r="97" spans="2:25" ht="15" thickBot="1" x14ac:dyDescent="0.35">
      <c r="M97" s="43"/>
    </row>
    <row r="98" spans="2:25" x14ac:dyDescent="0.3">
      <c r="B98" s="78" t="s">
        <v>47</v>
      </c>
      <c r="C98" s="79"/>
      <c r="D98" s="79"/>
      <c r="E98" s="79"/>
      <c r="F98" s="79"/>
      <c r="G98" s="79"/>
      <c r="H98" s="79"/>
      <c r="I98" s="79"/>
      <c r="J98" s="79"/>
      <c r="K98" s="79"/>
      <c r="L98" s="80"/>
      <c r="M98" s="43"/>
    </row>
    <row r="99" spans="2:25" ht="15" thickBot="1" x14ac:dyDescent="0.35">
      <c r="B99" s="81"/>
      <c r="C99" s="82"/>
      <c r="D99" s="82"/>
      <c r="E99" s="82"/>
      <c r="F99" s="82"/>
      <c r="G99" s="82"/>
      <c r="H99" s="82"/>
      <c r="I99" s="82"/>
      <c r="J99" s="82"/>
      <c r="K99" s="82"/>
      <c r="L99" s="83"/>
      <c r="M99" s="43"/>
    </row>
    <row r="100" spans="2:25" ht="6" customHeight="1" thickBot="1" x14ac:dyDescent="0.35">
      <c r="B100" s="16"/>
      <c r="C100" s="35"/>
      <c r="D100" s="17"/>
      <c r="E100" s="17"/>
      <c r="F100" s="17"/>
      <c r="G100" s="17"/>
      <c r="H100" s="17"/>
      <c r="I100" s="17"/>
      <c r="J100" s="17"/>
      <c r="K100" s="17"/>
      <c r="L100" s="17"/>
      <c r="M100" s="43"/>
    </row>
    <row r="101" spans="2:25" ht="15" thickBot="1" x14ac:dyDescent="0.35">
      <c r="B101" s="84" t="s">
        <v>1</v>
      </c>
      <c r="C101" s="85"/>
      <c r="D101" s="18"/>
      <c r="E101" s="19"/>
      <c r="F101" s="18"/>
      <c r="G101" s="19"/>
      <c r="H101" s="19"/>
      <c r="I101" s="19"/>
      <c r="J101" s="19"/>
      <c r="K101" s="19"/>
      <c r="L101" s="19"/>
      <c r="M101" s="43"/>
    </row>
    <row r="102" spans="2:25" ht="15" thickBot="1" x14ac:dyDescent="0.35">
      <c r="B102" s="86" t="s">
        <v>2</v>
      </c>
      <c r="C102" s="87"/>
      <c r="D102" s="38"/>
      <c r="E102" s="38"/>
      <c r="F102" s="38"/>
      <c r="G102" s="38"/>
      <c r="H102" s="38"/>
      <c r="I102" s="38"/>
      <c r="J102" s="38"/>
      <c r="K102" s="38"/>
      <c r="L102" s="20"/>
      <c r="M102" s="43"/>
    </row>
    <row r="103" spans="2:25" ht="18" customHeight="1" x14ac:dyDescent="0.3">
      <c r="B103" s="88"/>
      <c r="C103" s="90" t="s">
        <v>3</v>
      </c>
      <c r="D103" s="91"/>
      <c r="E103" s="90" t="s">
        <v>4</v>
      </c>
      <c r="F103" s="91"/>
      <c r="G103" s="92" t="s">
        <v>5</v>
      </c>
      <c r="H103" s="92" t="s">
        <v>6</v>
      </c>
      <c r="I103" s="92" t="s">
        <v>7</v>
      </c>
      <c r="J103" s="92" t="s">
        <v>8</v>
      </c>
      <c r="K103" s="92" t="s">
        <v>9</v>
      </c>
      <c r="L103" s="94" t="s">
        <v>10</v>
      </c>
      <c r="M103" s="43"/>
    </row>
    <row r="104" spans="2:25" ht="25.95" customHeight="1" thickBot="1" x14ac:dyDescent="0.35">
      <c r="B104" s="89"/>
      <c r="C104" s="21" t="s">
        <v>11</v>
      </c>
      <c r="D104" s="21" t="s">
        <v>12</v>
      </c>
      <c r="E104" s="21" t="s">
        <v>13</v>
      </c>
      <c r="F104" s="21" t="s">
        <v>12</v>
      </c>
      <c r="G104" s="93"/>
      <c r="H104" s="93"/>
      <c r="I104" s="93"/>
      <c r="J104" s="93"/>
      <c r="K104" s="93"/>
      <c r="L104" s="95"/>
      <c r="M104" s="43"/>
    </row>
    <row r="105" spans="2:25" s="47" customFormat="1" ht="15" customHeight="1" x14ac:dyDescent="0.3">
      <c r="B105" s="48">
        <v>1</v>
      </c>
      <c r="C105" s="49">
        <v>45446</v>
      </c>
      <c r="D105" s="50">
        <v>0.45833333333333331</v>
      </c>
      <c r="E105" s="49">
        <v>45446</v>
      </c>
      <c r="F105" s="50">
        <v>0.63749999999999996</v>
      </c>
      <c r="G105" s="51">
        <v>258</v>
      </c>
      <c r="H105" s="41" t="s">
        <v>52</v>
      </c>
      <c r="I105" s="42" t="s">
        <v>53</v>
      </c>
      <c r="J105" s="53" t="s">
        <v>65</v>
      </c>
      <c r="K105" s="54">
        <v>371.71</v>
      </c>
      <c r="L105" s="55">
        <f t="shared" ref="L105:L143" si="7">G105/1440*K105</f>
        <v>66.59804166666666</v>
      </c>
      <c r="M105" s="43"/>
      <c r="N105" s="118"/>
      <c r="O105" s="118"/>
      <c r="P105" s="118"/>
      <c r="Q105" s="118"/>
      <c r="R105" s="118"/>
      <c r="S105" s="118"/>
      <c r="T105" s="118"/>
      <c r="U105" s="118"/>
      <c r="V105" s="118"/>
      <c r="W105" s="118"/>
      <c r="X105" s="56"/>
      <c r="Y105" s="56"/>
    </row>
    <row r="106" spans="2:25" s="47" customFormat="1" ht="15" customHeight="1" x14ac:dyDescent="0.3">
      <c r="B106" s="48">
        <v>2</v>
      </c>
      <c r="C106" s="49">
        <v>45447</v>
      </c>
      <c r="D106" s="50">
        <v>0.35416666666666669</v>
      </c>
      <c r="E106" s="49">
        <v>45447</v>
      </c>
      <c r="F106" s="50">
        <v>0.7895833333333333</v>
      </c>
      <c r="G106" s="51">
        <v>627</v>
      </c>
      <c r="H106" s="41" t="s">
        <v>52</v>
      </c>
      <c r="I106" s="42" t="s">
        <v>53</v>
      </c>
      <c r="J106" s="53" t="s">
        <v>65</v>
      </c>
      <c r="K106" s="54">
        <v>371.71</v>
      </c>
      <c r="L106" s="55">
        <f t="shared" si="7"/>
        <v>161.84872916666666</v>
      </c>
      <c r="M106" s="43"/>
      <c r="N106" s="118"/>
      <c r="O106" s="118"/>
      <c r="P106" s="118"/>
      <c r="Q106" s="118"/>
      <c r="R106" s="118"/>
      <c r="S106" s="118"/>
      <c r="T106" s="118"/>
      <c r="U106" s="118"/>
      <c r="V106" s="118"/>
      <c r="W106" s="118"/>
      <c r="X106" s="56"/>
      <c r="Y106" s="56"/>
    </row>
    <row r="107" spans="2:25" s="47" customFormat="1" ht="15" customHeight="1" x14ac:dyDescent="0.3">
      <c r="B107" s="48">
        <v>3</v>
      </c>
      <c r="C107" s="49">
        <v>45448</v>
      </c>
      <c r="D107" s="50">
        <v>0.34930555555555554</v>
      </c>
      <c r="E107" s="49">
        <v>45448</v>
      </c>
      <c r="F107" s="50">
        <v>0.75694444444444442</v>
      </c>
      <c r="G107" s="51">
        <v>587</v>
      </c>
      <c r="H107" s="41" t="s">
        <v>52</v>
      </c>
      <c r="I107" s="42" t="s">
        <v>53</v>
      </c>
      <c r="J107" s="53" t="s">
        <v>65</v>
      </c>
      <c r="K107" s="54">
        <v>371.71</v>
      </c>
      <c r="L107" s="55">
        <f t="shared" si="7"/>
        <v>151.52345138888887</v>
      </c>
      <c r="M107" s="43"/>
      <c r="N107" s="118"/>
      <c r="O107" s="118"/>
      <c r="P107" s="118"/>
      <c r="Q107" s="118"/>
      <c r="R107" s="118"/>
      <c r="S107" s="118"/>
      <c r="T107" s="118"/>
      <c r="U107" s="118"/>
      <c r="V107" s="118"/>
      <c r="W107" s="118"/>
      <c r="X107" s="56"/>
      <c r="Y107" s="56"/>
    </row>
    <row r="108" spans="2:25" s="47" customFormat="1" ht="15" customHeight="1" x14ac:dyDescent="0.3">
      <c r="B108" s="48">
        <v>4</v>
      </c>
      <c r="C108" s="49">
        <v>45453</v>
      </c>
      <c r="D108" s="50">
        <v>0.40694444444444444</v>
      </c>
      <c r="E108" s="49">
        <v>45453</v>
      </c>
      <c r="F108" s="50">
        <v>0.43819444444444444</v>
      </c>
      <c r="G108" s="51">
        <v>45</v>
      </c>
      <c r="H108" s="41" t="s">
        <v>52</v>
      </c>
      <c r="I108" s="42" t="s">
        <v>53</v>
      </c>
      <c r="J108" s="53" t="s">
        <v>69</v>
      </c>
      <c r="K108" s="54">
        <v>125.76</v>
      </c>
      <c r="L108" s="55">
        <f t="shared" si="7"/>
        <v>3.93</v>
      </c>
      <c r="M108" s="43"/>
      <c r="N108" s="118"/>
      <c r="O108" s="118"/>
      <c r="P108" s="118"/>
      <c r="Q108" s="118"/>
      <c r="R108" s="118"/>
      <c r="S108" s="118"/>
      <c r="T108" s="118"/>
      <c r="U108" s="118"/>
      <c r="V108" s="118"/>
      <c r="W108" s="118"/>
      <c r="X108" s="56"/>
      <c r="Y108" s="56"/>
    </row>
    <row r="109" spans="2:25" s="47" customFormat="1" ht="15" customHeight="1" x14ac:dyDescent="0.3">
      <c r="B109" s="48">
        <v>5</v>
      </c>
      <c r="C109" s="49">
        <v>45454</v>
      </c>
      <c r="D109" s="50">
        <v>0.3659722222222222</v>
      </c>
      <c r="E109" s="49">
        <v>45454</v>
      </c>
      <c r="F109" s="50">
        <v>0.375</v>
      </c>
      <c r="G109" s="51">
        <v>13</v>
      </c>
      <c r="H109" s="39" t="s">
        <v>50</v>
      </c>
      <c r="I109" s="40" t="s">
        <v>53</v>
      </c>
      <c r="J109" s="53" t="s">
        <v>69</v>
      </c>
      <c r="K109" s="54">
        <v>125.76</v>
      </c>
      <c r="L109" s="55">
        <f t="shared" si="7"/>
        <v>1.1353333333333333</v>
      </c>
      <c r="M109" s="43"/>
      <c r="N109" s="118"/>
      <c r="O109" s="118"/>
      <c r="P109" s="118"/>
      <c r="Q109" s="118"/>
      <c r="R109" s="118"/>
      <c r="S109" s="118"/>
      <c r="T109" s="118"/>
      <c r="U109" s="118"/>
      <c r="V109" s="118"/>
      <c r="W109" s="118"/>
      <c r="X109" s="56"/>
      <c r="Y109" s="56"/>
    </row>
    <row r="110" spans="2:25" s="47" customFormat="1" ht="15" customHeight="1" x14ac:dyDescent="0.3">
      <c r="B110" s="48">
        <v>6</v>
      </c>
      <c r="C110" s="49">
        <v>45454</v>
      </c>
      <c r="D110" s="50">
        <v>0.375</v>
      </c>
      <c r="E110" s="49">
        <v>45454</v>
      </c>
      <c r="F110" s="50">
        <v>0.4909722222222222</v>
      </c>
      <c r="G110" s="51">
        <v>167</v>
      </c>
      <c r="H110" s="41" t="s">
        <v>52</v>
      </c>
      <c r="I110" s="42" t="s">
        <v>53</v>
      </c>
      <c r="J110" s="53" t="s">
        <v>69</v>
      </c>
      <c r="K110" s="54">
        <v>125.76</v>
      </c>
      <c r="L110" s="55">
        <f t="shared" si="7"/>
        <v>14.584666666666667</v>
      </c>
      <c r="M110" s="43"/>
      <c r="N110" s="118"/>
      <c r="O110" s="118"/>
      <c r="P110" s="118"/>
      <c r="Q110" s="118"/>
      <c r="R110" s="118"/>
      <c r="S110" s="118"/>
      <c r="T110" s="118"/>
      <c r="U110" s="118"/>
      <c r="V110" s="118"/>
      <c r="W110" s="118"/>
      <c r="X110" s="56"/>
      <c r="Y110" s="56"/>
    </row>
    <row r="111" spans="2:25" s="47" customFormat="1" ht="15" customHeight="1" x14ac:dyDescent="0.3">
      <c r="B111" s="48">
        <v>7</v>
      </c>
      <c r="C111" s="49">
        <v>45456</v>
      </c>
      <c r="D111" s="50">
        <v>0.9243055555555556</v>
      </c>
      <c r="E111" s="49">
        <v>45456</v>
      </c>
      <c r="F111" s="50">
        <v>0.93888888888888888</v>
      </c>
      <c r="G111" s="51">
        <v>21</v>
      </c>
      <c r="H111" s="52" t="s">
        <v>50</v>
      </c>
      <c r="I111" s="52" t="s">
        <v>62</v>
      </c>
      <c r="J111" s="53" t="s">
        <v>56</v>
      </c>
      <c r="K111" s="54">
        <v>47.798999999999999</v>
      </c>
      <c r="L111" s="55">
        <f t="shared" si="7"/>
        <v>0.69706875000000001</v>
      </c>
      <c r="M111" s="43"/>
      <c r="N111" s="118"/>
      <c r="O111" s="118"/>
      <c r="P111" s="118"/>
      <c r="Q111" s="118"/>
      <c r="R111" s="118"/>
      <c r="S111" s="118"/>
      <c r="T111" s="118"/>
      <c r="U111" s="118"/>
      <c r="V111" s="118"/>
      <c r="W111" s="118"/>
      <c r="X111" s="56"/>
      <c r="Y111" s="56"/>
    </row>
    <row r="112" spans="2:25" s="47" customFormat="1" ht="15" customHeight="1" x14ac:dyDescent="0.3">
      <c r="B112" s="48">
        <v>8</v>
      </c>
      <c r="C112" s="49">
        <v>45460</v>
      </c>
      <c r="D112" s="50">
        <v>0.36180555555555555</v>
      </c>
      <c r="E112" s="49">
        <v>45460</v>
      </c>
      <c r="F112" s="50">
        <v>0.39583333333333331</v>
      </c>
      <c r="G112" s="51">
        <v>49</v>
      </c>
      <c r="H112" s="41" t="s">
        <v>52</v>
      </c>
      <c r="I112" s="42" t="s">
        <v>53</v>
      </c>
      <c r="J112" s="53" t="s">
        <v>51</v>
      </c>
      <c r="K112" s="54">
        <v>18.428999999999998</v>
      </c>
      <c r="L112" s="55">
        <f t="shared" si="7"/>
        <v>0.62709791666666659</v>
      </c>
      <c r="M112" s="43"/>
      <c r="N112" s="118"/>
      <c r="O112" s="118"/>
      <c r="P112" s="118"/>
      <c r="Q112" s="118"/>
      <c r="R112" s="118"/>
      <c r="S112" s="118"/>
      <c r="T112" s="118"/>
      <c r="U112" s="118"/>
      <c r="V112" s="118"/>
      <c r="W112" s="118"/>
      <c r="X112" s="56"/>
      <c r="Y112" s="56"/>
    </row>
    <row r="113" spans="2:25" s="47" customFormat="1" ht="15" customHeight="1" x14ac:dyDescent="0.3">
      <c r="B113" s="48">
        <v>9</v>
      </c>
      <c r="C113" s="49">
        <v>45460</v>
      </c>
      <c r="D113" s="50">
        <v>0.39583333333333331</v>
      </c>
      <c r="E113" s="49">
        <v>45460</v>
      </c>
      <c r="F113" s="50">
        <v>0.44027777777777777</v>
      </c>
      <c r="G113" s="51">
        <v>64</v>
      </c>
      <c r="H113" s="39" t="s">
        <v>50</v>
      </c>
      <c r="I113" s="40" t="s">
        <v>53</v>
      </c>
      <c r="J113" s="53" t="s">
        <v>51</v>
      </c>
      <c r="K113" s="54">
        <v>18.428999999999998</v>
      </c>
      <c r="L113" s="55">
        <f t="shared" si="7"/>
        <v>0.81906666666666661</v>
      </c>
      <c r="M113" s="43"/>
      <c r="N113" s="118"/>
      <c r="O113" s="118"/>
      <c r="P113" s="118"/>
      <c r="Q113" s="118"/>
      <c r="R113" s="118"/>
      <c r="S113" s="118"/>
      <c r="T113" s="118"/>
      <c r="U113" s="118"/>
      <c r="V113" s="118"/>
      <c r="W113" s="118"/>
      <c r="X113" s="56"/>
      <c r="Y113" s="56"/>
    </row>
    <row r="114" spans="2:25" s="47" customFormat="1" ht="15" customHeight="1" x14ac:dyDescent="0.3">
      <c r="B114" s="48">
        <v>10</v>
      </c>
      <c r="C114" s="49">
        <v>45461</v>
      </c>
      <c r="D114" s="50">
        <v>0.65138888888888891</v>
      </c>
      <c r="E114" s="49">
        <v>45461</v>
      </c>
      <c r="F114" s="50">
        <v>0.70833333333333337</v>
      </c>
      <c r="G114" s="51">
        <v>82</v>
      </c>
      <c r="H114" s="41" t="s">
        <v>52</v>
      </c>
      <c r="I114" s="42" t="s">
        <v>53</v>
      </c>
      <c r="J114" s="53" t="s">
        <v>51</v>
      </c>
      <c r="K114" s="54">
        <v>18.428999999999998</v>
      </c>
      <c r="L114" s="55">
        <f t="shared" si="7"/>
        <v>1.0494291666666666</v>
      </c>
      <c r="M114" s="43"/>
      <c r="N114" s="118"/>
      <c r="O114" s="118"/>
      <c r="P114" s="118"/>
      <c r="Q114" s="118"/>
      <c r="R114" s="118"/>
      <c r="S114" s="118"/>
      <c r="T114" s="118"/>
      <c r="U114" s="118"/>
      <c r="V114" s="118"/>
      <c r="W114" s="118"/>
      <c r="X114" s="56"/>
      <c r="Y114" s="56"/>
    </row>
    <row r="115" spans="2:25" s="47" customFormat="1" ht="15" customHeight="1" x14ac:dyDescent="0.3">
      <c r="B115" s="48">
        <v>11</v>
      </c>
      <c r="C115" s="49">
        <v>45461</v>
      </c>
      <c r="D115" s="50">
        <v>0.70833333333333337</v>
      </c>
      <c r="E115" s="49">
        <v>45461</v>
      </c>
      <c r="F115" s="50">
        <v>0.72847222222222219</v>
      </c>
      <c r="G115" s="51">
        <v>29</v>
      </c>
      <c r="H115" s="39" t="s">
        <v>50</v>
      </c>
      <c r="I115" s="40" t="s">
        <v>53</v>
      </c>
      <c r="J115" s="53" t="s">
        <v>51</v>
      </c>
      <c r="K115" s="54">
        <v>18.428999999999998</v>
      </c>
      <c r="L115" s="55">
        <f t="shared" si="7"/>
        <v>0.3711395833333333</v>
      </c>
      <c r="M115" s="43"/>
      <c r="N115" s="118"/>
      <c r="O115" s="118"/>
      <c r="P115" s="118"/>
      <c r="Q115" s="118"/>
      <c r="R115" s="118"/>
      <c r="S115" s="118"/>
      <c r="T115" s="118"/>
      <c r="U115" s="118"/>
      <c r="V115" s="118"/>
      <c r="W115" s="118"/>
      <c r="X115" s="56"/>
      <c r="Y115" s="56"/>
    </row>
    <row r="116" spans="2:25" s="47" customFormat="1" ht="15" customHeight="1" x14ac:dyDescent="0.3">
      <c r="B116" s="48">
        <v>12</v>
      </c>
      <c r="C116" s="49">
        <v>45464</v>
      </c>
      <c r="D116" s="50">
        <v>0.51736111111111116</v>
      </c>
      <c r="E116" s="49">
        <v>45464</v>
      </c>
      <c r="F116" s="50">
        <v>0.59652777777777777</v>
      </c>
      <c r="G116" s="51">
        <v>114</v>
      </c>
      <c r="H116" s="52" t="s">
        <v>50</v>
      </c>
      <c r="I116" s="52" t="s">
        <v>62</v>
      </c>
      <c r="J116" s="53" t="s">
        <v>58</v>
      </c>
      <c r="K116" s="54">
        <v>324.233</v>
      </c>
      <c r="L116" s="55">
        <f t="shared" si="7"/>
        <v>25.668445833333333</v>
      </c>
      <c r="M116" s="43"/>
      <c r="N116" s="118"/>
      <c r="O116" s="118"/>
      <c r="P116" s="118"/>
      <c r="Q116" s="118"/>
      <c r="R116" s="118"/>
      <c r="S116" s="118"/>
      <c r="T116" s="118"/>
      <c r="U116" s="118"/>
      <c r="V116" s="118"/>
      <c r="W116" s="118"/>
      <c r="X116" s="56"/>
      <c r="Y116" s="56"/>
    </row>
    <row r="117" spans="2:25" s="47" customFormat="1" ht="15" customHeight="1" x14ac:dyDescent="0.3">
      <c r="B117" s="48">
        <v>13</v>
      </c>
      <c r="C117" s="49">
        <v>45464</v>
      </c>
      <c r="D117" s="50">
        <v>0.51736111111111116</v>
      </c>
      <c r="E117" s="49">
        <v>45464</v>
      </c>
      <c r="F117" s="50">
        <v>0.55000000000000004</v>
      </c>
      <c r="G117" s="51">
        <v>47</v>
      </c>
      <c r="H117" s="52" t="s">
        <v>50</v>
      </c>
      <c r="I117" s="52" t="s">
        <v>62</v>
      </c>
      <c r="J117" s="53" t="s">
        <v>70</v>
      </c>
      <c r="K117" s="54">
        <v>635.14599999999996</v>
      </c>
      <c r="L117" s="55">
        <f t="shared" si="7"/>
        <v>20.730459722222221</v>
      </c>
      <c r="M117" s="43"/>
      <c r="N117" s="118"/>
      <c r="O117" s="118"/>
      <c r="P117" s="118"/>
      <c r="Q117" s="118"/>
      <c r="R117" s="118"/>
      <c r="S117" s="118"/>
      <c r="T117" s="118"/>
      <c r="U117" s="118"/>
      <c r="V117" s="118"/>
      <c r="W117" s="118"/>
      <c r="X117" s="56"/>
      <c r="Y117" s="56"/>
    </row>
    <row r="118" spans="2:25" s="47" customFormat="1" ht="15" customHeight="1" x14ac:dyDescent="0.3">
      <c r="B118" s="48">
        <v>14</v>
      </c>
      <c r="C118" s="49">
        <v>45464</v>
      </c>
      <c r="D118" s="50">
        <v>0.51736111111111116</v>
      </c>
      <c r="E118" s="49">
        <v>45464</v>
      </c>
      <c r="F118" s="50">
        <v>0.5493055555555556</v>
      </c>
      <c r="G118" s="51">
        <v>46</v>
      </c>
      <c r="H118" s="52" t="s">
        <v>50</v>
      </c>
      <c r="I118" s="52" t="s">
        <v>62</v>
      </c>
      <c r="J118" s="53" t="s">
        <v>71</v>
      </c>
      <c r="K118" s="54">
        <v>951.14200000000005</v>
      </c>
      <c r="L118" s="55">
        <f t="shared" si="7"/>
        <v>30.383702777777778</v>
      </c>
      <c r="M118" s="43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56"/>
      <c r="Y118" s="56"/>
    </row>
    <row r="119" spans="2:25" s="47" customFormat="1" ht="15" customHeight="1" x14ac:dyDescent="0.3">
      <c r="B119" s="48">
        <v>15</v>
      </c>
      <c r="C119" s="49">
        <v>45464</v>
      </c>
      <c r="D119" s="50">
        <v>0.51736111111111116</v>
      </c>
      <c r="E119" s="49">
        <v>45464</v>
      </c>
      <c r="F119" s="50">
        <v>0.59166666666666667</v>
      </c>
      <c r="G119" s="51">
        <v>107</v>
      </c>
      <c r="H119" s="52" t="s">
        <v>50</v>
      </c>
      <c r="I119" s="52" t="s">
        <v>62</v>
      </c>
      <c r="J119" s="53" t="s">
        <v>72</v>
      </c>
      <c r="K119" s="54">
        <v>136.93700000000001</v>
      </c>
      <c r="L119" s="55">
        <f t="shared" si="7"/>
        <v>10.175179861111111</v>
      </c>
      <c r="M119" s="43"/>
      <c r="N119" s="118"/>
      <c r="O119" s="118"/>
      <c r="P119" s="118"/>
      <c r="Q119" s="118"/>
      <c r="R119" s="118"/>
      <c r="S119" s="118"/>
      <c r="T119" s="118"/>
      <c r="U119" s="118"/>
      <c r="V119" s="118"/>
      <c r="W119" s="118"/>
      <c r="X119" s="56"/>
      <c r="Y119" s="56"/>
    </row>
    <row r="120" spans="2:25" s="47" customFormat="1" ht="15" customHeight="1" x14ac:dyDescent="0.3">
      <c r="B120" s="48">
        <v>16</v>
      </c>
      <c r="C120" s="49">
        <v>45464</v>
      </c>
      <c r="D120" s="50">
        <v>0.51736111111111116</v>
      </c>
      <c r="E120" s="49">
        <v>45464</v>
      </c>
      <c r="F120" s="50">
        <v>0.5493055555555556</v>
      </c>
      <c r="G120" s="51">
        <v>46</v>
      </c>
      <c r="H120" s="52" t="s">
        <v>50</v>
      </c>
      <c r="I120" s="52" t="s">
        <v>62</v>
      </c>
      <c r="J120" s="53" t="s">
        <v>73</v>
      </c>
      <c r="K120" s="54">
        <v>108.264</v>
      </c>
      <c r="L120" s="55">
        <f t="shared" si="7"/>
        <v>3.4584333333333328</v>
      </c>
      <c r="M120" s="43"/>
      <c r="N120" s="118"/>
      <c r="O120" s="118"/>
      <c r="P120" s="118"/>
      <c r="Q120" s="118"/>
      <c r="R120" s="118"/>
      <c r="S120" s="118"/>
      <c r="T120" s="118"/>
      <c r="U120" s="118"/>
      <c r="V120" s="118"/>
      <c r="W120" s="118"/>
      <c r="X120" s="56"/>
      <c r="Y120" s="56"/>
    </row>
    <row r="121" spans="2:25" s="47" customFormat="1" ht="15" customHeight="1" x14ac:dyDescent="0.3">
      <c r="B121" s="48">
        <v>17</v>
      </c>
      <c r="C121" s="49">
        <v>45464</v>
      </c>
      <c r="D121" s="50">
        <v>0.51736111111111116</v>
      </c>
      <c r="E121" s="49">
        <v>45464</v>
      </c>
      <c r="F121" s="50">
        <v>0.57638888888888884</v>
      </c>
      <c r="G121" s="51">
        <v>85</v>
      </c>
      <c r="H121" s="52" t="s">
        <v>50</v>
      </c>
      <c r="I121" s="52" t="s">
        <v>62</v>
      </c>
      <c r="J121" s="53" t="s">
        <v>74</v>
      </c>
      <c r="K121" s="54">
        <v>13.169</v>
      </c>
      <c r="L121" s="55">
        <f t="shared" si="7"/>
        <v>0.77733680555555551</v>
      </c>
      <c r="M121" s="43"/>
      <c r="N121" s="118"/>
      <c r="O121" s="118"/>
      <c r="P121" s="118"/>
      <c r="Q121" s="118"/>
      <c r="R121" s="118"/>
      <c r="S121" s="118"/>
      <c r="T121" s="118"/>
      <c r="U121" s="118"/>
      <c r="V121" s="118"/>
      <c r="W121" s="118"/>
      <c r="X121" s="56"/>
      <c r="Y121" s="56"/>
    </row>
    <row r="122" spans="2:25" s="47" customFormat="1" ht="15" customHeight="1" x14ac:dyDescent="0.3">
      <c r="B122" s="48">
        <v>18</v>
      </c>
      <c r="C122" s="49">
        <v>45464</v>
      </c>
      <c r="D122" s="50">
        <v>0.51736111111111116</v>
      </c>
      <c r="E122" s="49">
        <v>45464</v>
      </c>
      <c r="F122" s="50">
        <v>0.64722222222222225</v>
      </c>
      <c r="G122" s="51">
        <v>187</v>
      </c>
      <c r="H122" s="52" t="s">
        <v>50</v>
      </c>
      <c r="I122" s="52" t="s">
        <v>62</v>
      </c>
      <c r="J122" s="53" t="s">
        <v>65</v>
      </c>
      <c r="K122" s="54">
        <v>332.55799999999999</v>
      </c>
      <c r="L122" s="55">
        <f t="shared" si="7"/>
        <v>43.186351388888895</v>
      </c>
      <c r="M122" s="43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56"/>
      <c r="Y122" s="56"/>
    </row>
    <row r="123" spans="2:25" s="47" customFormat="1" ht="15" customHeight="1" x14ac:dyDescent="0.3">
      <c r="B123" s="48">
        <v>19</v>
      </c>
      <c r="C123" s="49">
        <v>45464</v>
      </c>
      <c r="D123" s="50">
        <v>0.51736111111111116</v>
      </c>
      <c r="E123" s="49">
        <v>45464</v>
      </c>
      <c r="F123" s="50">
        <v>0.60555555555555551</v>
      </c>
      <c r="G123" s="51">
        <v>127</v>
      </c>
      <c r="H123" s="52" t="s">
        <v>50</v>
      </c>
      <c r="I123" s="52" t="s">
        <v>62</v>
      </c>
      <c r="J123" s="53" t="s">
        <v>75</v>
      </c>
      <c r="K123" s="54">
        <v>471.584</v>
      </c>
      <c r="L123" s="55">
        <f t="shared" si="7"/>
        <v>41.591088888888891</v>
      </c>
      <c r="M123" s="43"/>
      <c r="N123" s="118"/>
      <c r="O123" s="118"/>
      <c r="P123" s="118"/>
      <c r="Q123" s="118"/>
      <c r="R123" s="118"/>
      <c r="S123" s="118"/>
      <c r="T123" s="118"/>
      <c r="U123" s="118"/>
      <c r="V123" s="118"/>
      <c r="W123" s="118"/>
      <c r="X123" s="56"/>
      <c r="Y123" s="56"/>
    </row>
    <row r="124" spans="2:25" s="47" customFormat="1" ht="15" customHeight="1" x14ac:dyDescent="0.3">
      <c r="B124" s="48">
        <v>20</v>
      </c>
      <c r="C124" s="49">
        <v>45464</v>
      </c>
      <c r="D124" s="50">
        <v>0.51736111111111116</v>
      </c>
      <c r="E124" s="49">
        <v>45464</v>
      </c>
      <c r="F124" s="50">
        <v>0.58333333333333337</v>
      </c>
      <c r="G124" s="51">
        <v>95</v>
      </c>
      <c r="H124" s="52" t="s">
        <v>50</v>
      </c>
      <c r="I124" s="52" t="s">
        <v>62</v>
      </c>
      <c r="J124" s="53" t="s">
        <v>55</v>
      </c>
      <c r="K124" s="54">
        <v>578.12300000000005</v>
      </c>
      <c r="L124" s="55">
        <f t="shared" si="7"/>
        <v>38.140059027777781</v>
      </c>
      <c r="M124" s="43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56"/>
      <c r="Y124" s="56"/>
    </row>
    <row r="125" spans="2:25" s="47" customFormat="1" ht="15" customHeight="1" x14ac:dyDescent="0.3">
      <c r="B125" s="48">
        <v>21</v>
      </c>
      <c r="C125" s="49">
        <v>45464</v>
      </c>
      <c r="D125" s="50">
        <v>0.62083333333333335</v>
      </c>
      <c r="E125" s="49">
        <v>45464</v>
      </c>
      <c r="F125" s="50">
        <v>0.62777777777777777</v>
      </c>
      <c r="G125" s="51">
        <v>10</v>
      </c>
      <c r="H125" s="52" t="s">
        <v>50</v>
      </c>
      <c r="I125" s="52" t="s">
        <v>62</v>
      </c>
      <c r="J125" s="53" t="s">
        <v>55</v>
      </c>
      <c r="K125" s="54">
        <v>578.12300000000005</v>
      </c>
      <c r="L125" s="55">
        <f t="shared" si="7"/>
        <v>4.0147430555555559</v>
      </c>
      <c r="M125" s="43"/>
      <c r="N125" s="118"/>
      <c r="O125" s="118"/>
      <c r="P125" s="118"/>
      <c r="Q125" s="118"/>
      <c r="R125" s="118"/>
      <c r="S125" s="118"/>
      <c r="T125" s="118"/>
      <c r="U125" s="118"/>
      <c r="V125" s="118"/>
      <c r="W125" s="118"/>
      <c r="X125" s="56"/>
      <c r="Y125" s="56"/>
    </row>
    <row r="126" spans="2:25" s="47" customFormat="1" ht="15" customHeight="1" x14ac:dyDescent="0.3">
      <c r="B126" s="48">
        <v>22</v>
      </c>
      <c r="C126" s="49">
        <v>45464</v>
      </c>
      <c r="D126" s="50">
        <v>0.51736111111111116</v>
      </c>
      <c r="E126" s="49">
        <v>45464</v>
      </c>
      <c r="F126" s="50">
        <v>0.53333333333333333</v>
      </c>
      <c r="G126" s="51">
        <v>23</v>
      </c>
      <c r="H126" s="52" t="s">
        <v>50</v>
      </c>
      <c r="I126" s="52" t="s">
        <v>62</v>
      </c>
      <c r="J126" s="53" t="s">
        <v>76</v>
      </c>
      <c r="K126" s="54">
        <v>807.64800000000002</v>
      </c>
      <c r="L126" s="55">
        <f t="shared" si="7"/>
        <v>12.899933333333333</v>
      </c>
      <c r="M126" s="43"/>
      <c r="N126" s="118"/>
      <c r="O126" s="118"/>
      <c r="P126" s="118"/>
      <c r="Q126" s="118"/>
      <c r="R126" s="118"/>
      <c r="S126" s="118"/>
      <c r="T126" s="118"/>
      <c r="U126" s="118"/>
      <c r="V126" s="118"/>
      <c r="W126" s="118"/>
      <c r="X126" s="56"/>
      <c r="Y126" s="56"/>
    </row>
    <row r="127" spans="2:25" s="47" customFormat="1" ht="15" customHeight="1" x14ac:dyDescent="0.3">
      <c r="B127" s="48">
        <v>23</v>
      </c>
      <c r="C127" s="49">
        <v>45464</v>
      </c>
      <c r="D127" s="50">
        <v>0.51736111111111116</v>
      </c>
      <c r="E127" s="49">
        <v>45464</v>
      </c>
      <c r="F127" s="50">
        <v>0.59375</v>
      </c>
      <c r="G127" s="51">
        <v>110</v>
      </c>
      <c r="H127" s="52" t="s">
        <v>50</v>
      </c>
      <c r="I127" s="52" t="s">
        <v>62</v>
      </c>
      <c r="J127" s="53" t="s">
        <v>77</v>
      </c>
      <c r="K127" s="54">
        <v>20.673999999999999</v>
      </c>
      <c r="L127" s="55">
        <f t="shared" si="7"/>
        <v>1.579263888888889</v>
      </c>
      <c r="M127" s="43"/>
      <c r="N127" s="118"/>
      <c r="O127" s="118"/>
      <c r="P127" s="118"/>
      <c r="Q127" s="118"/>
      <c r="R127" s="118"/>
      <c r="S127" s="118"/>
      <c r="T127" s="118"/>
      <c r="U127" s="118"/>
      <c r="V127" s="118"/>
      <c r="W127" s="118"/>
      <c r="X127" s="56"/>
      <c r="Y127" s="56"/>
    </row>
    <row r="128" spans="2:25" s="47" customFormat="1" ht="15" customHeight="1" x14ac:dyDescent="0.3">
      <c r="B128" s="48">
        <v>24</v>
      </c>
      <c r="C128" s="49">
        <v>45464</v>
      </c>
      <c r="D128" s="50">
        <v>0.51736111111111116</v>
      </c>
      <c r="E128" s="49">
        <v>45464</v>
      </c>
      <c r="F128" s="50">
        <v>0.56041666666666667</v>
      </c>
      <c r="G128" s="51">
        <v>62</v>
      </c>
      <c r="H128" s="52" t="s">
        <v>50</v>
      </c>
      <c r="I128" s="52" t="s">
        <v>62</v>
      </c>
      <c r="J128" s="53" t="s">
        <v>78</v>
      </c>
      <c r="K128" s="54">
        <v>529.49900000000002</v>
      </c>
      <c r="L128" s="55">
        <f t="shared" si="7"/>
        <v>22.797873611111111</v>
      </c>
      <c r="M128" s="43"/>
      <c r="N128" s="118"/>
      <c r="O128" s="118"/>
      <c r="P128" s="118"/>
      <c r="Q128" s="118"/>
      <c r="R128" s="118"/>
      <c r="S128" s="118"/>
      <c r="T128" s="118"/>
      <c r="U128" s="118"/>
      <c r="V128" s="118"/>
      <c r="W128" s="118"/>
      <c r="X128" s="56"/>
      <c r="Y128" s="56"/>
    </row>
    <row r="129" spans="2:25" s="47" customFormat="1" ht="15" customHeight="1" x14ac:dyDescent="0.3">
      <c r="B129" s="48">
        <v>25</v>
      </c>
      <c r="C129" s="49">
        <v>45464</v>
      </c>
      <c r="D129" s="50">
        <v>0.56319444444444444</v>
      </c>
      <c r="E129" s="49">
        <v>45464</v>
      </c>
      <c r="F129" s="50">
        <v>0.59513888888888888</v>
      </c>
      <c r="G129" s="51">
        <v>46</v>
      </c>
      <c r="H129" s="52" t="s">
        <v>50</v>
      </c>
      <c r="I129" s="52" t="s">
        <v>62</v>
      </c>
      <c r="J129" s="53" t="s">
        <v>78</v>
      </c>
      <c r="K129" s="54">
        <v>529.49900000000002</v>
      </c>
      <c r="L129" s="55">
        <f t="shared" si="7"/>
        <v>16.914551388888889</v>
      </c>
      <c r="M129" s="43"/>
      <c r="N129" s="118"/>
      <c r="O129" s="118"/>
      <c r="P129" s="118"/>
      <c r="Q129" s="118"/>
      <c r="R129" s="118"/>
      <c r="S129" s="118"/>
      <c r="T129" s="118"/>
      <c r="U129" s="118"/>
      <c r="V129" s="118"/>
      <c r="W129" s="118"/>
      <c r="X129" s="56"/>
      <c r="Y129" s="56"/>
    </row>
    <row r="130" spans="2:25" s="47" customFormat="1" ht="15" customHeight="1" x14ac:dyDescent="0.3">
      <c r="B130" s="48">
        <v>26</v>
      </c>
      <c r="C130" s="49">
        <v>45464</v>
      </c>
      <c r="D130" s="50">
        <v>0.51736111111111116</v>
      </c>
      <c r="E130" s="49">
        <v>45464</v>
      </c>
      <c r="F130" s="50">
        <v>0.56597222222222221</v>
      </c>
      <c r="G130" s="51">
        <v>70</v>
      </c>
      <c r="H130" s="52" t="s">
        <v>50</v>
      </c>
      <c r="I130" s="52" t="s">
        <v>62</v>
      </c>
      <c r="J130" s="53" t="s">
        <v>79</v>
      </c>
      <c r="K130" s="54">
        <v>614.899</v>
      </c>
      <c r="L130" s="55">
        <f t="shared" si="7"/>
        <v>29.890923611111113</v>
      </c>
      <c r="M130" s="43"/>
      <c r="N130" s="118"/>
      <c r="O130" s="118"/>
      <c r="P130" s="118"/>
      <c r="Q130" s="118"/>
      <c r="R130" s="118"/>
      <c r="S130" s="118"/>
      <c r="T130" s="118"/>
      <c r="U130" s="118"/>
      <c r="V130" s="118"/>
      <c r="W130" s="118"/>
      <c r="X130" s="56"/>
      <c r="Y130" s="56"/>
    </row>
    <row r="131" spans="2:25" s="47" customFormat="1" ht="15" customHeight="1" x14ac:dyDescent="0.3">
      <c r="B131" s="48">
        <v>27</v>
      </c>
      <c r="C131" s="49">
        <v>45464</v>
      </c>
      <c r="D131" s="50">
        <v>0.56736111111111109</v>
      </c>
      <c r="E131" s="49">
        <v>45464</v>
      </c>
      <c r="F131" s="50">
        <v>0.59583333333333333</v>
      </c>
      <c r="G131" s="51">
        <v>41</v>
      </c>
      <c r="H131" s="52" t="s">
        <v>50</v>
      </c>
      <c r="I131" s="52" t="s">
        <v>62</v>
      </c>
      <c r="J131" s="53" t="s">
        <v>79</v>
      </c>
      <c r="K131" s="54">
        <v>614.899</v>
      </c>
      <c r="L131" s="55">
        <f t="shared" si="7"/>
        <v>17.507540972222223</v>
      </c>
      <c r="M131" s="43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56"/>
      <c r="Y131" s="56"/>
    </row>
    <row r="132" spans="2:25" s="47" customFormat="1" ht="15" customHeight="1" x14ac:dyDescent="0.3">
      <c r="B132" s="48">
        <v>28</v>
      </c>
      <c r="C132" s="49">
        <v>45464</v>
      </c>
      <c r="D132" s="50">
        <v>0.51736111111111116</v>
      </c>
      <c r="E132" s="49">
        <v>45464</v>
      </c>
      <c r="F132" s="50">
        <v>0.56319444444444444</v>
      </c>
      <c r="G132" s="51">
        <v>66</v>
      </c>
      <c r="H132" s="52" t="s">
        <v>50</v>
      </c>
      <c r="I132" s="52" t="s">
        <v>62</v>
      </c>
      <c r="J132" s="53" t="s">
        <v>80</v>
      </c>
      <c r="K132" s="54">
        <v>448.15</v>
      </c>
      <c r="L132" s="55">
        <f t="shared" si="7"/>
        <v>20.540208333333332</v>
      </c>
      <c r="M132" s="43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56"/>
      <c r="Y132" s="56"/>
    </row>
    <row r="133" spans="2:25" s="47" customFormat="1" ht="15" customHeight="1" x14ac:dyDescent="0.3">
      <c r="B133" s="48">
        <v>29</v>
      </c>
      <c r="C133" s="49">
        <v>45464</v>
      </c>
      <c r="D133" s="50">
        <v>0.51736111111111116</v>
      </c>
      <c r="E133" s="49">
        <v>45464</v>
      </c>
      <c r="F133" s="50">
        <v>0.56736111111111109</v>
      </c>
      <c r="G133" s="51">
        <v>72</v>
      </c>
      <c r="H133" s="52" t="s">
        <v>50</v>
      </c>
      <c r="I133" s="52" t="s">
        <v>62</v>
      </c>
      <c r="J133" s="53" t="s">
        <v>69</v>
      </c>
      <c r="K133" s="54">
        <v>185.321</v>
      </c>
      <c r="L133" s="55">
        <f t="shared" si="7"/>
        <v>9.2660499999999999</v>
      </c>
      <c r="M133" s="43"/>
      <c r="N133" s="118"/>
      <c r="O133" s="118"/>
      <c r="P133" s="118"/>
      <c r="Q133" s="118"/>
      <c r="R133" s="118"/>
      <c r="S133" s="118"/>
      <c r="T133" s="118"/>
      <c r="U133" s="118"/>
      <c r="V133" s="118"/>
      <c r="W133" s="118"/>
      <c r="X133" s="56"/>
      <c r="Y133" s="56"/>
    </row>
    <row r="134" spans="2:25" s="47" customFormat="1" ht="15" customHeight="1" x14ac:dyDescent="0.3">
      <c r="B134" s="48">
        <v>30</v>
      </c>
      <c r="C134" s="49">
        <v>45464</v>
      </c>
      <c r="D134" s="50">
        <v>0.5708333333333333</v>
      </c>
      <c r="E134" s="49">
        <v>45464</v>
      </c>
      <c r="F134" s="50">
        <v>0.58750000000000002</v>
      </c>
      <c r="G134" s="51">
        <v>24</v>
      </c>
      <c r="H134" s="52" t="s">
        <v>50</v>
      </c>
      <c r="I134" s="52" t="s">
        <v>62</v>
      </c>
      <c r="J134" s="53" t="s">
        <v>69</v>
      </c>
      <c r="K134" s="54">
        <v>185.321</v>
      </c>
      <c r="L134" s="55">
        <f t="shared" si="7"/>
        <v>3.0886833333333334</v>
      </c>
      <c r="M134" s="43"/>
      <c r="N134" s="118"/>
      <c r="O134" s="118"/>
      <c r="P134" s="118"/>
      <c r="Q134" s="118"/>
      <c r="R134" s="118"/>
      <c r="S134" s="118"/>
      <c r="T134" s="118"/>
      <c r="U134" s="118"/>
      <c r="V134" s="118"/>
      <c r="W134" s="118"/>
      <c r="X134" s="56"/>
      <c r="Y134" s="56"/>
    </row>
    <row r="135" spans="2:25" s="47" customFormat="1" ht="15" customHeight="1" x14ac:dyDescent="0.3">
      <c r="B135" s="48">
        <v>31</v>
      </c>
      <c r="C135" s="49">
        <v>45464</v>
      </c>
      <c r="D135" s="50">
        <v>0.51736111111111116</v>
      </c>
      <c r="E135" s="49">
        <v>45464</v>
      </c>
      <c r="F135" s="50">
        <v>0.61597222222222225</v>
      </c>
      <c r="G135" s="51">
        <v>142</v>
      </c>
      <c r="H135" s="52" t="s">
        <v>50</v>
      </c>
      <c r="I135" s="52" t="s">
        <v>62</v>
      </c>
      <c r="J135" s="53" t="s">
        <v>82</v>
      </c>
      <c r="K135" s="54">
        <v>118.503</v>
      </c>
      <c r="L135" s="55">
        <f t="shared" si="7"/>
        <v>11.685712499999999</v>
      </c>
      <c r="M135" s="43"/>
      <c r="N135" s="118"/>
      <c r="O135" s="118"/>
      <c r="P135" s="118"/>
      <c r="Q135" s="118"/>
      <c r="R135" s="118"/>
      <c r="S135" s="118"/>
      <c r="T135" s="118"/>
      <c r="U135" s="118"/>
      <c r="V135" s="118"/>
      <c r="W135" s="118"/>
      <c r="X135" s="56"/>
      <c r="Y135" s="56"/>
    </row>
    <row r="136" spans="2:25" s="47" customFormat="1" ht="15" customHeight="1" x14ac:dyDescent="0.3">
      <c r="B136" s="48">
        <v>32</v>
      </c>
      <c r="C136" s="49">
        <v>45464</v>
      </c>
      <c r="D136" s="50">
        <v>0.51736111111111116</v>
      </c>
      <c r="E136" s="49">
        <v>45464</v>
      </c>
      <c r="F136" s="50">
        <v>0.56944444444444442</v>
      </c>
      <c r="G136" s="51">
        <v>75</v>
      </c>
      <c r="H136" s="52" t="s">
        <v>50</v>
      </c>
      <c r="I136" s="52" t="s">
        <v>62</v>
      </c>
      <c r="J136" s="53" t="s">
        <v>83</v>
      </c>
      <c r="K136" s="54">
        <v>305.798</v>
      </c>
      <c r="L136" s="55">
        <f t="shared" si="7"/>
        <v>15.926979166666667</v>
      </c>
      <c r="M136" s="43"/>
      <c r="N136" s="118"/>
      <c r="O136" s="118"/>
      <c r="P136" s="118"/>
      <c r="Q136" s="118"/>
      <c r="R136" s="118"/>
      <c r="S136" s="118"/>
      <c r="T136" s="118"/>
      <c r="U136" s="118"/>
      <c r="V136" s="118"/>
      <c r="W136" s="118"/>
      <c r="X136" s="56"/>
      <c r="Y136" s="56"/>
    </row>
    <row r="137" spans="2:25" s="47" customFormat="1" ht="15" customHeight="1" x14ac:dyDescent="0.3">
      <c r="B137" s="48">
        <v>33</v>
      </c>
      <c r="C137" s="49">
        <v>45464</v>
      </c>
      <c r="D137" s="50">
        <v>0.51736111111111116</v>
      </c>
      <c r="E137" s="49">
        <v>45464</v>
      </c>
      <c r="F137" s="50">
        <v>0.60138888888888886</v>
      </c>
      <c r="G137" s="51">
        <v>121</v>
      </c>
      <c r="H137" s="52" t="s">
        <v>50</v>
      </c>
      <c r="I137" s="52" t="s">
        <v>62</v>
      </c>
      <c r="J137" s="53" t="s">
        <v>81</v>
      </c>
      <c r="K137" s="54">
        <v>15.175000000000001</v>
      </c>
      <c r="L137" s="55">
        <f t="shared" si="7"/>
        <v>1.2751215277777779</v>
      </c>
      <c r="M137" s="43"/>
      <c r="N137" s="118"/>
      <c r="O137" s="118"/>
      <c r="P137" s="118"/>
      <c r="Q137" s="118"/>
      <c r="R137" s="118"/>
      <c r="S137" s="118"/>
      <c r="T137" s="118"/>
      <c r="U137" s="118"/>
      <c r="V137" s="118"/>
      <c r="W137" s="118"/>
      <c r="X137" s="56"/>
      <c r="Y137" s="56"/>
    </row>
    <row r="138" spans="2:25" s="47" customFormat="1" ht="15" customHeight="1" x14ac:dyDescent="0.3">
      <c r="B138" s="48">
        <v>34</v>
      </c>
      <c r="C138" s="49">
        <v>45464</v>
      </c>
      <c r="D138" s="50">
        <v>0.51736111111111116</v>
      </c>
      <c r="E138" s="49">
        <v>45464</v>
      </c>
      <c r="F138" s="50">
        <v>0.61458333333333337</v>
      </c>
      <c r="G138" s="51">
        <v>140</v>
      </c>
      <c r="H138" s="52" t="s">
        <v>50</v>
      </c>
      <c r="I138" s="52" t="s">
        <v>62</v>
      </c>
      <c r="J138" s="53" t="s">
        <v>56</v>
      </c>
      <c r="K138" s="54">
        <v>52.74</v>
      </c>
      <c r="L138" s="55">
        <f t="shared" si="7"/>
        <v>5.1275000000000004</v>
      </c>
      <c r="M138" s="43"/>
      <c r="N138" s="118"/>
      <c r="O138" s="118"/>
      <c r="P138" s="118"/>
      <c r="Q138" s="118"/>
      <c r="R138" s="118"/>
      <c r="S138" s="118"/>
      <c r="T138" s="118"/>
      <c r="U138" s="118"/>
      <c r="V138" s="118"/>
      <c r="W138" s="118"/>
      <c r="X138" s="56"/>
      <c r="Y138" s="56"/>
    </row>
    <row r="139" spans="2:25" s="47" customFormat="1" ht="15" customHeight="1" x14ac:dyDescent="0.3">
      <c r="B139" s="48">
        <v>35</v>
      </c>
      <c r="C139" s="49">
        <v>45464</v>
      </c>
      <c r="D139" s="50">
        <v>0.51736111111111116</v>
      </c>
      <c r="E139" s="49">
        <v>45464</v>
      </c>
      <c r="F139" s="50">
        <v>0.60347222222222219</v>
      </c>
      <c r="G139" s="51">
        <v>124</v>
      </c>
      <c r="H139" s="52" t="s">
        <v>50</v>
      </c>
      <c r="I139" s="52" t="s">
        <v>62</v>
      </c>
      <c r="J139" s="53" t="s">
        <v>51</v>
      </c>
      <c r="K139" s="54">
        <v>18.818000000000001</v>
      </c>
      <c r="L139" s="55">
        <f t="shared" si="7"/>
        <v>1.620438888888889</v>
      </c>
      <c r="M139" s="43"/>
      <c r="N139" s="118"/>
      <c r="O139" s="118"/>
      <c r="P139" s="118"/>
      <c r="Q139" s="118"/>
      <c r="R139" s="118"/>
      <c r="S139" s="118"/>
      <c r="T139" s="118"/>
      <c r="U139" s="118"/>
      <c r="V139" s="118"/>
      <c r="W139" s="118"/>
      <c r="X139" s="56"/>
      <c r="Y139" s="56"/>
    </row>
    <row r="140" spans="2:25" s="47" customFormat="1" ht="15" customHeight="1" x14ac:dyDescent="0.3">
      <c r="B140" s="48">
        <v>36</v>
      </c>
      <c r="C140" s="49">
        <v>45464</v>
      </c>
      <c r="D140" s="50">
        <v>0.51736111111111116</v>
      </c>
      <c r="E140" s="49">
        <v>45464</v>
      </c>
      <c r="F140" s="50">
        <v>0.64861111111111114</v>
      </c>
      <c r="G140" s="51">
        <v>189</v>
      </c>
      <c r="H140" s="52" t="s">
        <v>50</v>
      </c>
      <c r="I140" s="52" t="s">
        <v>62</v>
      </c>
      <c r="J140" s="53" t="s">
        <v>61</v>
      </c>
      <c r="K140" s="54">
        <v>15.284000000000001</v>
      </c>
      <c r="L140" s="55">
        <f t="shared" si="7"/>
        <v>2.0060250000000002</v>
      </c>
      <c r="M140" s="43"/>
      <c r="N140" s="118"/>
      <c r="O140" s="118"/>
      <c r="P140" s="118"/>
      <c r="Q140" s="118"/>
      <c r="R140" s="118"/>
      <c r="S140" s="118"/>
      <c r="T140" s="118"/>
      <c r="U140" s="118"/>
      <c r="V140" s="118"/>
      <c r="W140" s="118"/>
      <c r="X140" s="56"/>
      <c r="Y140" s="56"/>
    </row>
    <row r="141" spans="2:25" s="47" customFormat="1" ht="15" customHeight="1" x14ac:dyDescent="0.3">
      <c r="B141" s="48">
        <v>37</v>
      </c>
      <c r="C141" s="49">
        <v>45470</v>
      </c>
      <c r="D141" s="50">
        <v>5.9027777777777776E-2</v>
      </c>
      <c r="E141" s="49">
        <v>45470</v>
      </c>
      <c r="F141" s="50">
        <v>7.7083333333333337E-2</v>
      </c>
      <c r="G141" s="51">
        <v>26</v>
      </c>
      <c r="H141" s="52" t="s">
        <v>50</v>
      </c>
      <c r="I141" s="52" t="s">
        <v>62</v>
      </c>
      <c r="J141" s="53" t="s">
        <v>58</v>
      </c>
      <c r="K141" s="54">
        <v>482.58600000000001</v>
      </c>
      <c r="L141" s="55">
        <f t="shared" si="7"/>
        <v>8.713358333333332</v>
      </c>
      <c r="M141" s="43"/>
      <c r="N141" s="118"/>
      <c r="O141" s="118"/>
      <c r="P141" s="118"/>
      <c r="Q141" s="118"/>
      <c r="R141" s="118"/>
      <c r="S141" s="118"/>
      <c r="T141" s="118"/>
      <c r="U141" s="118"/>
      <c r="V141" s="118"/>
      <c r="W141" s="118"/>
      <c r="X141" s="56"/>
      <c r="Y141" s="56"/>
    </row>
    <row r="142" spans="2:25" s="47" customFormat="1" ht="15" customHeight="1" x14ac:dyDescent="0.3">
      <c r="B142" s="48">
        <v>38</v>
      </c>
      <c r="C142" s="49">
        <v>45470</v>
      </c>
      <c r="D142" s="50">
        <v>0.17222222222222222</v>
      </c>
      <c r="E142" s="49">
        <v>45470</v>
      </c>
      <c r="F142" s="50">
        <v>0.17708333333333334</v>
      </c>
      <c r="G142" s="51">
        <v>7</v>
      </c>
      <c r="H142" s="52" t="s">
        <v>50</v>
      </c>
      <c r="I142" s="52" t="s">
        <v>62</v>
      </c>
      <c r="J142" s="53" t="s">
        <v>55</v>
      </c>
      <c r="K142" s="54">
        <v>687.71299999999997</v>
      </c>
      <c r="L142" s="55">
        <f t="shared" si="7"/>
        <v>3.3430493055555552</v>
      </c>
      <c r="M142" s="43"/>
      <c r="N142" s="118"/>
      <c r="O142" s="118"/>
      <c r="P142" s="118"/>
      <c r="Q142" s="118"/>
      <c r="R142" s="118"/>
      <c r="S142" s="118"/>
      <c r="T142" s="118"/>
      <c r="U142" s="118"/>
      <c r="V142" s="118"/>
      <c r="W142" s="118"/>
      <c r="X142" s="56"/>
      <c r="Y142" s="56"/>
    </row>
    <row r="143" spans="2:25" s="47" customFormat="1" ht="15" customHeight="1" thickBot="1" x14ac:dyDescent="0.35">
      <c r="B143" s="48">
        <v>39</v>
      </c>
      <c r="C143" s="49">
        <v>45470</v>
      </c>
      <c r="D143" s="50">
        <v>0.21944444444444444</v>
      </c>
      <c r="E143" s="49">
        <v>45470</v>
      </c>
      <c r="F143" s="50">
        <v>0.24027777777777778</v>
      </c>
      <c r="G143" s="51">
        <v>30</v>
      </c>
      <c r="H143" s="52" t="s">
        <v>50</v>
      </c>
      <c r="I143" s="52" t="s">
        <v>62</v>
      </c>
      <c r="J143" s="53" t="s">
        <v>56</v>
      </c>
      <c r="K143" s="54">
        <v>49.511000000000003</v>
      </c>
      <c r="L143" s="55">
        <f t="shared" si="7"/>
        <v>1.0314791666666667</v>
      </c>
      <c r="M143" s="43"/>
      <c r="N143" s="118"/>
      <c r="O143" s="118"/>
      <c r="P143" s="118"/>
      <c r="Q143" s="118"/>
      <c r="R143" s="118"/>
      <c r="S143" s="118"/>
      <c r="T143" s="118"/>
      <c r="U143" s="118"/>
      <c r="V143" s="118"/>
      <c r="W143" s="118"/>
      <c r="X143" s="56"/>
      <c r="Y143" s="56"/>
    </row>
    <row r="144" spans="2:25" x14ac:dyDescent="0.3">
      <c r="B144" s="27" t="s">
        <v>14</v>
      </c>
      <c r="C144" s="28"/>
      <c r="D144" s="28"/>
      <c r="E144" s="28"/>
      <c r="F144" s="28"/>
      <c r="G144" s="31">
        <f>SUM(G105:G143)</f>
        <v>4174</v>
      </c>
      <c r="H144" s="71" t="s">
        <v>15</v>
      </c>
      <c r="I144" s="72"/>
      <c r="J144" s="72"/>
      <c r="K144" s="72"/>
      <c r="L144" s="29">
        <f>SUM(L105:L143)</f>
        <v>806.52451736111129</v>
      </c>
      <c r="M144" s="43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</row>
    <row r="145" spans="2:25" ht="15" thickBot="1" x14ac:dyDescent="0.35">
      <c r="B145" s="73" t="s">
        <v>16</v>
      </c>
      <c r="C145" s="74"/>
      <c r="D145" s="74"/>
      <c r="E145" s="74"/>
      <c r="F145" s="75"/>
      <c r="G145" s="32">
        <f>G95+G144</f>
        <v>10028</v>
      </c>
      <c r="H145" s="76" t="s">
        <v>17</v>
      </c>
      <c r="I145" s="77"/>
      <c r="J145" s="77"/>
      <c r="K145" s="77"/>
      <c r="L145" s="30">
        <f>L95+L144</f>
        <v>1160.2263805555558</v>
      </c>
      <c r="M145" s="43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</row>
    <row r="146" spans="2:25" x14ac:dyDescent="0.3">
      <c r="M146" s="43"/>
    </row>
    <row r="147" spans="2:25" ht="15" thickBot="1" x14ac:dyDescent="0.35">
      <c r="M147" s="43"/>
    </row>
    <row r="148" spans="2:25" x14ac:dyDescent="0.3">
      <c r="B148" s="78" t="s">
        <v>46</v>
      </c>
      <c r="C148" s="79"/>
      <c r="D148" s="79"/>
      <c r="E148" s="79"/>
      <c r="F148" s="79"/>
      <c r="G148" s="79"/>
      <c r="H148" s="79"/>
      <c r="I148" s="79"/>
      <c r="J148" s="79"/>
      <c r="K148" s="79"/>
      <c r="L148" s="80"/>
      <c r="M148" s="43"/>
    </row>
    <row r="149" spans="2:25" ht="15" thickBot="1" x14ac:dyDescent="0.35">
      <c r="B149" s="81"/>
      <c r="C149" s="82"/>
      <c r="D149" s="82"/>
      <c r="E149" s="82"/>
      <c r="F149" s="82"/>
      <c r="G149" s="82"/>
      <c r="H149" s="82"/>
      <c r="I149" s="82"/>
      <c r="J149" s="82"/>
      <c r="K149" s="82"/>
      <c r="L149" s="83"/>
      <c r="M149" s="43"/>
    </row>
    <row r="150" spans="2:25" ht="15" thickBot="1" x14ac:dyDescent="0.35">
      <c r="B150" s="16"/>
      <c r="C150" s="35"/>
      <c r="D150" s="17"/>
      <c r="E150" s="17"/>
      <c r="F150" s="17"/>
      <c r="G150" s="17"/>
      <c r="H150" s="17"/>
      <c r="I150" s="17"/>
      <c r="J150" s="17"/>
      <c r="K150" s="17"/>
      <c r="L150" s="17"/>
      <c r="M150" s="43"/>
    </row>
    <row r="151" spans="2:25" ht="15" thickBot="1" x14ac:dyDescent="0.35">
      <c r="B151" s="84" t="s">
        <v>1</v>
      </c>
      <c r="C151" s="85"/>
      <c r="D151" s="18"/>
      <c r="E151" s="19"/>
      <c r="F151" s="18"/>
      <c r="G151" s="19"/>
      <c r="H151" s="19"/>
      <c r="I151" s="19"/>
      <c r="J151" s="19"/>
      <c r="K151" s="19"/>
      <c r="L151" s="19"/>
      <c r="M151" s="43"/>
    </row>
    <row r="152" spans="2:25" ht="15" thickBot="1" x14ac:dyDescent="0.35">
      <c r="B152" s="86" t="s">
        <v>2</v>
      </c>
      <c r="C152" s="87"/>
      <c r="D152" s="38"/>
      <c r="E152" s="38"/>
      <c r="F152" s="38"/>
      <c r="G152" s="38"/>
      <c r="H152" s="38"/>
      <c r="I152" s="38"/>
      <c r="J152" s="38"/>
      <c r="K152" s="38"/>
      <c r="L152" s="20"/>
      <c r="M152" s="43"/>
    </row>
    <row r="153" spans="2:25" x14ac:dyDescent="0.3">
      <c r="B153" s="88"/>
      <c r="C153" s="90" t="s">
        <v>3</v>
      </c>
      <c r="D153" s="91"/>
      <c r="E153" s="90" t="s">
        <v>4</v>
      </c>
      <c r="F153" s="91"/>
      <c r="G153" s="92" t="s">
        <v>5</v>
      </c>
      <c r="H153" s="92" t="s">
        <v>6</v>
      </c>
      <c r="I153" s="92" t="s">
        <v>7</v>
      </c>
      <c r="J153" s="92" t="s">
        <v>8</v>
      </c>
      <c r="K153" s="92" t="s">
        <v>9</v>
      </c>
      <c r="L153" s="94" t="s">
        <v>10</v>
      </c>
      <c r="M153" s="43"/>
    </row>
    <row r="154" spans="2:25" ht="15" thickBot="1" x14ac:dyDescent="0.35">
      <c r="B154" s="89"/>
      <c r="C154" s="21" t="s">
        <v>11</v>
      </c>
      <c r="D154" s="21" t="s">
        <v>12</v>
      </c>
      <c r="E154" s="21" t="s">
        <v>13</v>
      </c>
      <c r="F154" s="21" t="s">
        <v>12</v>
      </c>
      <c r="G154" s="93"/>
      <c r="H154" s="93"/>
      <c r="I154" s="93"/>
      <c r="J154" s="93"/>
      <c r="K154" s="93"/>
      <c r="L154" s="95"/>
      <c r="M154" s="43"/>
    </row>
    <row r="155" spans="2:25" x14ac:dyDescent="0.3">
      <c r="B155" s="48">
        <v>1</v>
      </c>
      <c r="C155" s="49">
        <v>45475</v>
      </c>
      <c r="D155" s="50">
        <v>0.24166666666666667</v>
      </c>
      <c r="E155" s="49">
        <v>45475</v>
      </c>
      <c r="F155" s="50">
        <v>0.25763888888888886</v>
      </c>
      <c r="G155" s="51">
        <v>23</v>
      </c>
      <c r="H155" s="36" t="s">
        <v>50</v>
      </c>
      <c r="I155" s="34" t="s">
        <v>62</v>
      </c>
      <c r="J155" s="53" t="s">
        <v>51</v>
      </c>
      <c r="K155" s="54">
        <v>19.117999999999999</v>
      </c>
      <c r="L155" s="55">
        <v>0.30535694444444439</v>
      </c>
      <c r="M155" s="43"/>
      <c r="N155" s="118"/>
      <c r="O155" s="118"/>
      <c r="P155" s="118"/>
      <c r="Q155" s="118"/>
      <c r="R155" s="118"/>
      <c r="S155" s="118"/>
      <c r="T155" s="118"/>
      <c r="U155" s="118"/>
      <c r="V155" s="118"/>
      <c r="W155" s="118"/>
    </row>
    <row r="156" spans="2:25" x14ac:dyDescent="0.3">
      <c r="B156" s="48">
        <v>2</v>
      </c>
      <c r="C156" s="49">
        <v>45475</v>
      </c>
      <c r="D156" s="50">
        <v>0.30277777777777776</v>
      </c>
      <c r="E156" s="49">
        <v>45475</v>
      </c>
      <c r="F156" s="50">
        <v>0.30694444444444446</v>
      </c>
      <c r="G156" s="51">
        <v>6</v>
      </c>
      <c r="H156" s="36" t="s">
        <v>50</v>
      </c>
      <c r="I156" s="34" t="s">
        <v>62</v>
      </c>
      <c r="J156" s="53" t="s">
        <v>55</v>
      </c>
      <c r="K156" s="54">
        <v>661.40499999999997</v>
      </c>
      <c r="L156" s="55">
        <v>2.7558541666666665</v>
      </c>
      <c r="M156" s="43"/>
      <c r="N156" s="118"/>
      <c r="O156" s="118"/>
      <c r="P156" s="118"/>
      <c r="Q156" s="118"/>
      <c r="R156" s="118"/>
      <c r="S156" s="118"/>
      <c r="T156" s="118"/>
      <c r="U156" s="118"/>
      <c r="V156" s="118"/>
      <c r="W156" s="118"/>
    </row>
    <row r="157" spans="2:25" x14ac:dyDescent="0.3">
      <c r="B157" s="48">
        <v>3</v>
      </c>
      <c r="C157" s="49">
        <v>45475</v>
      </c>
      <c r="D157" s="57">
        <v>0.45277777777777778</v>
      </c>
      <c r="E157" s="49">
        <v>45475</v>
      </c>
      <c r="F157" s="50">
        <v>0.45833333333333331</v>
      </c>
      <c r="G157" s="51">
        <v>8</v>
      </c>
      <c r="H157" s="36" t="s">
        <v>50</v>
      </c>
      <c r="I157" s="34" t="s">
        <v>62</v>
      </c>
      <c r="J157" s="53" t="s">
        <v>58</v>
      </c>
      <c r="K157" s="54">
        <v>472.072</v>
      </c>
      <c r="L157" s="55">
        <v>2.6226222222222222</v>
      </c>
      <c r="M157" s="43"/>
      <c r="N157" s="118"/>
      <c r="O157" s="118"/>
      <c r="P157" s="118"/>
      <c r="Q157" s="118"/>
      <c r="R157" s="118"/>
      <c r="S157" s="118"/>
      <c r="T157" s="118"/>
      <c r="U157" s="118"/>
      <c r="V157" s="118"/>
      <c r="W157" s="118"/>
    </row>
    <row r="158" spans="2:25" x14ac:dyDescent="0.3">
      <c r="B158" s="48">
        <v>4</v>
      </c>
      <c r="C158" s="49">
        <v>45475</v>
      </c>
      <c r="D158" s="50">
        <v>0.48819444444444443</v>
      </c>
      <c r="E158" s="49">
        <v>45475</v>
      </c>
      <c r="F158" s="50">
        <v>0.49861111111111112</v>
      </c>
      <c r="G158" s="51">
        <v>15</v>
      </c>
      <c r="H158" s="36" t="s">
        <v>50</v>
      </c>
      <c r="I158" s="34" t="s">
        <v>62</v>
      </c>
      <c r="J158" s="53" t="s">
        <v>56</v>
      </c>
      <c r="K158" s="54">
        <v>55.302999999999997</v>
      </c>
      <c r="L158" s="55">
        <v>0.5760729166666666</v>
      </c>
      <c r="M158" s="43"/>
      <c r="N158" s="118"/>
      <c r="O158" s="118"/>
      <c r="P158" s="118"/>
      <c r="Q158" s="118"/>
      <c r="R158" s="118"/>
      <c r="S158" s="118"/>
      <c r="T158" s="118"/>
      <c r="U158" s="118"/>
      <c r="V158" s="118"/>
      <c r="W158" s="118"/>
    </row>
    <row r="159" spans="2:25" x14ac:dyDescent="0.3">
      <c r="B159" s="48">
        <v>5</v>
      </c>
      <c r="C159" s="49">
        <v>45478</v>
      </c>
      <c r="D159" s="50">
        <v>0.31527777777777777</v>
      </c>
      <c r="E159" s="49">
        <v>45478</v>
      </c>
      <c r="F159" s="50">
        <v>0.5</v>
      </c>
      <c r="G159" s="51">
        <v>266</v>
      </c>
      <c r="H159" s="41" t="s">
        <v>52</v>
      </c>
      <c r="I159" s="42" t="s">
        <v>53</v>
      </c>
      <c r="J159" s="53" t="s">
        <v>69</v>
      </c>
      <c r="K159" s="54">
        <v>204.95699999999999</v>
      </c>
      <c r="L159" s="55">
        <v>37.8601125</v>
      </c>
      <c r="M159" s="43"/>
      <c r="N159" s="118"/>
      <c r="O159" s="118"/>
      <c r="P159" s="118"/>
      <c r="Q159" s="118"/>
      <c r="R159" s="118"/>
      <c r="S159" s="118"/>
      <c r="T159" s="118"/>
      <c r="U159" s="118"/>
      <c r="V159" s="118"/>
      <c r="W159" s="118"/>
    </row>
    <row r="160" spans="2:25" x14ac:dyDescent="0.3">
      <c r="B160" s="48">
        <v>6</v>
      </c>
      <c r="C160" s="49">
        <v>45478</v>
      </c>
      <c r="D160" s="50">
        <v>0.5</v>
      </c>
      <c r="E160" s="49">
        <v>45478</v>
      </c>
      <c r="F160" s="50">
        <v>0.56041666666666667</v>
      </c>
      <c r="G160" s="51">
        <v>87</v>
      </c>
      <c r="H160" s="39" t="s">
        <v>50</v>
      </c>
      <c r="I160" s="40" t="s">
        <v>53</v>
      </c>
      <c r="J160" s="53" t="s">
        <v>69</v>
      </c>
      <c r="K160" s="54">
        <v>204.95699999999999</v>
      </c>
      <c r="L160" s="55">
        <v>12.38281875</v>
      </c>
      <c r="M160" s="43"/>
      <c r="N160" s="118"/>
      <c r="O160" s="118"/>
      <c r="P160" s="118"/>
      <c r="Q160" s="118"/>
      <c r="R160" s="118"/>
      <c r="S160" s="118"/>
      <c r="T160" s="118"/>
      <c r="U160" s="118"/>
      <c r="V160" s="118"/>
      <c r="W160" s="118"/>
    </row>
    <row r="161" spans="2:23" x14ac:dyDescent="0.3">
      <c r="B161" s="48">
        <v>7</v>
      </c>
      <c r="C161" s="49">
        <v>45481</v>
      </c>
      <c r="D161" s="50">
        <v>0.20833333333333334</v>
      </c>
      <c r="E161" s="49">
        <v>45481</v>
      </c>
      <c r="F161" s="50">
        <v>0.24791666666666667</v>
      </c>
      <c r="G161" s="51">
        <v>57</v>
      </c>
      <c r="H161" s="41" t="s">
        <v>52</v>
      </c>
      <c r="I161" s="42" t="s">
        <v>53</v>
      </c>
      <c r="J161" s="53" t="s">
        <v>51</v>
      </c>
      <c r="K161" s="54">
        <v>18.126999999999999</v>
      </c>
      <c r="L161" s="55">
        <v>0.71752708333333326</v>
      </c>
      <c r="M161" s="43"/>
      <c r="N161" s="118"/>
      <c r="O161" s="118"/>
      <c r="P161" s="118"/>
      <c r="Q161" s="118"/>
      <c r="R161" s="118"/>
      <c r="S161" s="118"/>
      <c r="T161" s="118"/>
      <c r="U161" s="118"/>
      <c r="V161" s="118"/>
      <c r="W161" s="118"/>
    </row>
    <row r="162" spans="2:23" x14ac:dyDescent="0.3">
      <c r="B162" s="48">
        <v>8</v>
      </c>
      <c r="C162" s="49">
        <v>45483</v>
      </c>
      <c r="D162" s="50">
        <v>0.25277777777777777</v>
      </c>
      <c r="E162" s="49">
        <v>45483</v>
      </c>
      <c r="F162" s="50">
        <v>0.27708333333333335</v>
      </c>
      <c r="G162" s="51">
        <v>35</v>
      </c>
      <c r="H162" s="36" t="s">
        <v>50</v>
      </c>
      <c r="I162" s="34" t="s">
        <v>67</v>
      </c>
      <c r="J162" s="53" t="s">
        <v>58</v>
      </c>
      <c r="K162" s="54">
        <v>475.41899999999998</v>
      </c>
      <c r="L162" s="55">
        <v>11.555322916666666</v>
      </c>
      <c r="M162" s="43"/>
      <c r="N162" s="118"/>
      <c r="O162" s="118"/>
      <c r="P162" s="118"/>
      <c r="Q162" s="118"/>
      <c r="R162" s="118"/>
      <c r="S162" s="118"/>
      <c r="T162" s="118"/>
      <c r="U162" s="118"/>
      <c r="V162" s="118"/>
      <c r="W162" s="118"/>
    </row>
    <row r="163" spans="2:23" x14ac:dyDescent="0.3">
      <c r="B163" s="48">
        <v>9</v>
      </c>
      <c r="C163" s="49">
        <v>45485</v>
      </c>
      <c r="D163" s="50">
        <v>0.19166666666666668</v>
      </c>
      <c r="E163" s="49">
        <v>45485</v>
      </c>
      <c r="F163" s="50">
        <v>0.20833333333333334</v>
      </c>
      <c r="G163" s="51">
        <v>24</v>
      </c>
      <c r="H163" s="39" t="s">
        <v>50</v>
      </c>
      <c r="I163" s="40" t="s">
        <v>53</v>
      </c>
      <c r="J163" s="53" t="s">
        <v>58</v>
      </c>
      <c r="K163" s="54">
        <v>509.01499999999999</v>
      </c>
      <c r="L163" s="55">
        <v>8.4835833333333337</v>
      </c>
      <c r="M163" s="43"/>
      <c r="N163" s="118"/>
      <c r="O163" s="118"/>
      <c r="P163" s="118"/>
      <c r="Q163" s="118"/>
      <c r="R163" s="118"/>
      <c r="S163" s="118"/>
      <c r="T163" s="118"/>
      <c r="U163" s="118"/>
      <c r="V163" s="118"/>
      <c r="W163" s="118"/>
    </row>
    <row r="164" spans="2:23" x14ac:dyDescent="0.3">
      <c r="B164" s="48">
        <v>10</v>
      </c>
      <c r="C164" s="49">
        <v>45485</v>
      </c>
      <c r="D164" s="50">
        <v>0.20833333333333334</v>
      </c>
      <c r="E164" s="49">
        <v>45485</v>
      </c>
      <c r="F164" s="50">
        <v>0.27430555555555558</v>
      </c>
      <c r="G164" s="51">
        <v>95</v>
      </c>
      <c r="H164" s="41" t="s">
        <v>52</v>
      </c>
      <c r="I164" s="42" t="s">
        <v>53</v>
      </c>
      <c r="J164" s="53" t="s">
        <v>58</v>
      </c>
      <c r="K164" s="54">
        <v>509.01499999999999</v>
      </c>
      <c r="L164" s="55">
        <v>33.580850694444443</v>
      </c>
      <c r="M164" s="43"/>
      <c r="N164" s="118"/>
      <c r="O164" s="118"/>
      <c r="P164" s="118"/>
      <c r="Q164" s="118"/>
      <c r="R164" s="118"/>
      <c r="S164" s="118"/>
      <c r="T164" s="118"/>
      <c r="U164" s="118"/>
      <c r="V164" s="118"/>
      <c r="W164" s="118"/>
    </row>
    <row r="165" spans="2:23" x14ac:dyDescent="0.3">
      <c r="B165" s="48">
        <v>11</v>
      </c>
      <c r="C165" s="49">
        <v>45490</v>
      </c>
      <c r="D165" s="50">
        <v>0.68194444444444446</v>
      </c>
      <c r="E165" s="49">
        <v>45490</v>
      </c>
      <c r="F165" s="50">
        <v>0.68958333333333333</v>
      </c>
      <c r="G165" s="51">
        <v>11</v>
      </c>
      <c r="H165" s="36" t="s">
        <v>50</v>
      </c>
      <c r="I165" s="34" t="s">
        <v>62</v>
      </c>
      <c r="J165" s="53" t="s">
        <v>64</v>
      </c>
      <c r="K165" s="54">
        <v>75.418000000000006</v>
      </c>
      <c r="L165" s="55">
        <v>0.57610972222222223</v>
      </c>
      <c r="M165" s="43"/>
      <c r="N165" s="118"/>
      <c r="O165" s="118"/>
      <c r="P165" s="118"/>
      <c r="Q165" s="118"/>
      <c r="R165" s="118"/>
      <c r="S165" s="118"/>
      <c r="T165" s="118"/>
      <c r="U165" s="118"/>
      <c r="V165" s="118"/>
      <c r="W165" s="118"/>
    </row>
    <row r="166" spans="2:23" x14ac:dyDescent="0.3">
      <c r="B166" s="48">
        <v>12</v>
      </c>
      <c r="C166" s="49">
        <v>45490</v>
      </c>
      <c r="D166" s="50">
        <v>0.6381944444444444</v>
      </c>
      <c r="E166" s="49">
        <v>45490</v>
      </c>
      <c r="F166" s="50">
        <v>0.64861111111111114</v>
      </c>
      <c r="G166" s="51">
        <v>15</v>
      </c>
      <c r="H166" s="36" t="s">
        <v>50</v>
      </c>
      <c r="I166" s="34" t="s">
        <v>62</v>
      </c>
      <c r="J166" s="53" t="s">
        <v>56</v>
      </c>
      <c r="K166" s="54">
        <v>64.225999999999999</v>
      </c>
      <c r="L166" s="55">
        <v>0.66902083333333329</v>
      </c>
      <c r="M166" s="43"/>
      <c r="N166" s="118"/>
      <c r="O166" s="118"/>
      <c r="P166" s="118"/>
      <c r="Q166" s="118"/>
      <c r="R166" s="118"/>
      <c r="S166" s="118"/>
      <c r="T166" s="118"/>
      <c r="U166" s="118"/>
      <c r="V166" s="118"/>
      <c r="W166" s="118"/>
    </row>
    <row r="167" spans="2:23" x14ac:dyDescent="0.3">
      <c r="B167" s="48">
        <v>13</v>
      </c>
      <c r="C167" s="49">
        <v>45493</v>
      </c>
      <c r="D167" s="50">
        <v>0.13125000000000001</v>
      </c>
      <c r="E167" s="49">
        <v>45493</v>
      </c>
      <c r="F167" s="50">
        <v>0.26111111111111113</v>
      </c>
      <c r="G167" s="51">
        <v>187</v>
      </c>
      <c r="H167" s="41" t="s">
        <v>52</v>
      </c>
      <c r="I167" s="42" t="s">
        <v>53</v>
      </c>
      <c r="J167" s="53" t="s">
        <v>71</v>
      </c>
      <c r="K167" s="54">
        <v>1463.932</v>
      </c>
      <c r="L167" s="55">
        <v>190.10783611111114</v>
      </c>
      <c r="M167" s="43"/>
      <c r="N167" s="118"/>
      <c r="O167" s="118"/>
      <c r="P167" s="118"/>
      <c r="Q167" s="118"/>
      <c r="R167" s="118"/>
      <c r="S167" s="118"/>
      <c r="T167" s="118"/>
      <c r="U167" s="118"/>
      <c r="V167" s="118"/>
      <c r="W167" s="118"/>
    </row>
    <row r="168" spans="2:23" x14ac:dyDescent="0.3">
      <c r="B168" s="48">
        <v>14</v>
      </c>
      <c r="C168" s="49">
        <v>45496</v>
      </c>
      <c r="D168" s="50">
        <v>0.18472222222222223</v>
      </c>
      <c r="E168" s="49">
        <v>45496</v>
      </c>
      <c r="F168" s="50">
        <v>0.19027777777777777</v>
      </c>
      <c r="G168" s="51">
        <v>8</v>
      </c>
      <c r="H168" s="36" t="s">
        <v>50</v>
      </c>
      <c r="I168" s="34" t="s">
        <v>62</v>
      </c>
      <c r="J168" s="53" t="s">
        <v>55</v>
      </c>
      <c r="K168" s="54">
        <v>919.46199999999999</v>
      </c>
      <c r="L168" s="55">
        <v>5.1081222222222227</v>
      </c>
      <c r="M168" s="43"/>
      <c r="N168" s="118"/>
      <c r="O168" s="118"/>
      <c r="P168" s="118"/>
      <c r="Q168" s="118"/>
      <c r="R168" s="118"/>
      <c r="S168" s="118"/>
      <c r="T168" s="118"/>
      <c r="U168" s="118"/>
      <c r="V168" s="118"/>
      <c r="W168" s="118"/>
    </row>
    <row r="169" spans="2:23" ht="15" thickBot="1" x14ac:dyDescent="0.35">
      <c r="B169" s="48">
        <v>15</v>
      </c>
      <c r="C169" s="49">
        <v>45497</v>
      </c>
      <c r="D169" s="50">
        <v>0.57708333333333328</v>
      </c>
      <c r="E169" s="49">
        <v>45497</v>
      </c>
      <c r="F169" s="50">
        <v>0.59027777777777779</v>
      </c>
      <c r="G169" s="51">
        <v>19</v>
      </c>
      <c r="H169" s="36" t="s">
        <v>50</v>
      </c>
      <c r="I169" s="34" t="s">
        <v>62</v>
      </c>
      <c r="J169" s="53" t="s">
        <v>55</v>
      </c>
      <c r="K169" s="54">
        <v>919.46199999999999</v>
      </c>
      <c r="L169" s="55">
        <v>12.131790277777778</v>
      </c>
      <c r="M169" s="43"/>
      <c r="N169" s="118"/>
      <c r="O169" s="118"/>
      <c r="P169" s="118"/>
      <c r="Q169" s="118"/>
      <c r="R169" s="118"/>
      <c r="S169" s="118"/>
      <c r="T169" s="118"/>
      <c r="U169" s="118"/>
      <c r="V169" s="118"/>
      <c r="W169" s="118"/>
    </row>
    <row r="170" spans="2:23" x14ac:dyDescent="0.3">
      <c r="B170" s="27" t="s">
        <v>14</v>
      </c>
      <c r="C170" s="28"/>
      <c r="D170" s="28"/>
      <c r="E170" s="28"/>
      <c r="F170" s="28"/>
      <c r="G170" s="31">
        <v>856</v>
      </c>
      <c r="H170" s="71" t="s">
        <v>15</v>
      </c>
      <c r="I170" s="72"/>
      <c r="J170" s="72"/>
      <c r="K170" s="72"/>
      <c r="L170" s="29">
        <v>319.4330006944445</v>
      </c>
      <c r="M170" s="43"/>
    </row>
    <row r="171" spans="2:23" ht="15" thickBot="1" x14ac:dyDescent="0.35">
      <c r="B171" s="73" t="s">
        <v>16</v>
      </c>
      <c r="C171" s="74"/>
      <c r="D171" s="74"/>
      <c r="E171" s="74"/>
      <c r="F171" s="75"/>
      <c r="G171" s="32">
        <v>10944</v>
      </c>
      <c r="H171" s="76" t="s">
        <v>17</v>
      </c>
      <c r="I171" s="77"/>
      <c r="J171" s="77"/>
      <c r="K171" s="77"/>
      <c r="L171" s="30">
        <v>1490.2056312500001</v>
      </c>
      <c r="M171" s="43"/>
    </row>
    <row r="172" spans="2:23" x14ac:dyDescent="0.3">
      <c r="M172" s="43"/>
    </row>
    <row r="173" spans="2:23" ht="15" thickBot="1" x14ac:dyDescent="0.35">
      <c r="M173" s="43"/>
    </row>
    <row r="174" spans="2:23" x14ac:dyDescent="0.3">
      <c r="B174" s="78" t="s">
        <v>45</v>
      </c>
      <c r="C174" s="79"/>
      <c r="D174" s="79"/>
      <c r="E174" s="79"/>
      <c r="F174" s="79"/>
      <c r="G174" s="79"/>
      <c r="H174" s="79"/>
      <c r="I174" s="79"/>
      <c r="J174" s="79"/>
      <c r="K174" s="79"/>
      <c r="L174" s="80"/>
      <c r="M174" s="43"/>
    </row>
    <row r="175" spans="2:23" ht="15" thickBot="1" x14ac:dyDescent="0.35">
      <c r="B175" s="81"/>
      <c r="C175" s="82"/>
      <c r="D175" s="82"/>
      <c r="E175" s="82"/>
      <c r="F175" s="82"/>
      <c r="G175" s="82"/>
      <c r="H175" s="82"/>
      <c r="I175" s="82"/>
      <c r="J175" s="82"/>
      <c r="K175" s="82"/>
      <c r="L175" s="83"/>
      <c r="M175" s="43"/>
    </row>
    <row r="176" spans="2:23" ht="15" thickBot="1" x14ac:dyDescent="0.35">
      <c r="B176" s="16"/>
      <c r="C176" s="35"/>
      <c r="D176" s="17"/>
      <c r="E176" s="17"/>
      <c r="F176" s="17"/>
      <c r="G176" s="17"/>
      <c r="H176" s="17"/>
      <c r="I176" s="17"/>
      <c r="J176" s="17"/>
      <c r="K176" s="17"/>
      <c r="L176" s="17"/>
      <c r="M176" s="43"/>
    </row>
    <row r="177" spans="2:13" ht="15" thickBot="1" x14ac:dyDescent="0.35">
      <c r="B177" s="84" t="s">
        <v>1</v>
      </c>
      <c r="C177" s="85"/>
      <c r="D177" s="18"/>
      <c r="E177" s="19"/>
      <c r="F177" s="18"/>
      <c r="G177" s="19"/>
      <c r="H177" s="19"/>
      <c r="I177" s="19"/>
      <c r="J177" s="19"/>
      <c r="K177" s="19"/>
      <c r="L177" s="19"/>
      <c r="M177" s="43"/>
    </row>
    <row r="178" spans="2:13" ht="15" thickBot="1" x14ac:dyDescent="0.35">
      <c r="B178" s="86" t="s">
        <v>2</v>
      </c>
      <c r="C178" s="87"/>
      <c r="D178" s="58"/>
      <c r="E178" s="58"/>
      <c r="F178" s="58"/>
      <c r="G178" s="58"/>
      <c r="H178" s="58"/>
      <c r="I178" s="58"/>
      <c r="J178" s="58"/>
      <c r="K178" s="58"/>
      <c r="L178" s="20"/>
      <c r="M178" s="43"/>
    </row>
    <row r="179" spans="2:13" x14ac:dyDescent="0.3">
      <c r="B179" s="88"/>
      <c r="C179" s="90" t="s">
        <v>3</v>
      </c>
      <c r="D179" s="91"/>
      <c r="E179" s="90" t="s">
        <v>4</v>
      </c>
      <c r="F179" s="91"/>
      <c r="G179" s="92" t="s">
        <v>5</v>
      </c>
      <c r="H179" s="92" t="s">
        <v>6</v>
      </c>
      <c r="I179" s="92" t="s">
        <v>7</v>
      </c>
      <c r="J179" s="92" t="s">
        <v>8</v>
      </c>
      <c r="K179" s="92" t="s">
        <v>9</v>
      </c>
      <c r="L179" s="94" t="s">
        <v>10</v>
      </c>
      <c r="M179" s="43"/>
    </row>
    <row r="180" spans="2:13" ht="15" thickBot="1" x14ac:dyDescent="0.35">
      <c r="B180" s="89"/>
      <c r="C180" s="21" t="s">
        <v>11</v>
      </c>
      <c r="D180" s="21" t="s">
        <v>12</v>
      </c>
      <c r="E180" s="21" t="s">
        <v>13</v>
      </c>
      <c r="F180" s="21" t="s">
        <v>12</v>
      </c>
      <c r="G180" s="93"/>
      <c r="H180" s="93"/>
      <c r="I180" s="93"/>
      <c r="J180" s="93"/>
      <c r="K180" s="93"/>
      <c r="L180" s="95"/>
      <c r="M180" s="43"/>
    </row>
    <row r="181" spans="2:13" x14ac:dyDescent="0.3">
      <c r="B181" s="48">
        <v>1</v>
      </c>
      <c r="C181" s="49">
        <v>45507</v>
      </c>
      <c r="D181" s="50">
        <v>0.1986111111111111</v>
      </c>
      <c r="E181" s="49">
        <v>45507</v>
      </c>
      <c r="F181" s="50">
        <v>0.21388888888888888</v>
      </c>
      <c r="G181" s="51">
        <v>22</v>
      </c>
      <c r="H181" s="60" t="s">
        <v>50</v>
      </c>
      <c r="I181" s="61" t="s">
        <v>62</v>
      </c>
      <c r="J181" s="53" t="s">
        <v>55</v>
      </c>
      <c r="K181" s="54">
        <v>824.44</v>
      </c>
      <c r="L181" s="55">
        <f t="shared" ref="L181:L196" si="8">G181/1440*K181</f>
        <v>12.595611111111111</v>
      </c>
      <c r="M181" s="43"/>
    </row>
    <row r="182" spans="2:13" x14ac:dyDescent="0.3">
      <c r="B182" s="48">
        <v>2</v>
      </c>
      <c r="C182" s="49">
        <v>45509</v>
      </c>
      <c r="D182" s="50">
        <v>0.26666666666666666</v>
      </c>
      <c r="E182" s="49">
        <v>45509</v>
      </c>
      <c r="F182" s="50">
        <v>0.45833333333333331</v>
      </c>
      <c r="G182" s="51">
        <v>276</v>
      </c>
      <c r="H182" s="41" t="s">
        <v>52</v>
      </c>
      <c r="I182" s="42" t="s">
        <v>53</v>
      </c>
      <c r="J182" s="53" t="s">
        <v>69</v>
      </c>
      <c r="K182" s="54">
        <v>250.25700000000001</v>
      </c>
      <c r="L182" s="55">
        <f t="shared" si="8"/>
        <v>47.965925000000006</v>
      </c>
      <c r="M182" s="43"/>
    </row>
    <row r="183" spans="2:13" x14ac:dyDescent="0.3">
      <c r="B183" s="48">
        <v>3</v>
      </c>
      <c r="C183" s="49">
        <v>45509</v>
      </c>
      <c r="D183" s="62">
        <v>0.45833333333333331</v>
      </c>
      <c r="E183" s="49">
        <v>45509</v>
      </c>
      <c r="F183" s="50">
        <v>0.62847222222222221</v>
      </c>
      <c r="G183" s="51">
        <v>245</v>
      </c>
      <c r="H183" s="39" t="s">
        <v>50</v>
      </c>
      <c r="I183" s="40" t="s">
        <v>53</v>
      </c>
      <c r="J183" s="53" t="s">
        <v>69</v>
      </c>
      <c r="K183" s="54">
        <v>250.25700000000001</v>
      </c>
      <c r="L183" s="55">
        <f t="shared" si="8"/>
        <v>42.578447916666669</v>
      </c>
      <c r="M183" s="43"/>
    </row>
    <row r="184" spans="2:13" x14ac:dyDescent="0.3">
      <c r="B184" s="48">
        <v>4</v>
      </c>
      <c r="C184" s="49">
        <v>45511</v>
      </c>
      <c r="D184" s="50">
        <v>0.42708333333333331</v>
      </c>
      <c r="E184" s="49">
        <v>45511</v>
      </c>
      <c r="F184" s="50">
        <v>0.45069444444444445</v>
      </c>
      <c r="G184" s="51">
        <v>34</v>
      </c>
      <c r="H184" s="41" t="s">
        <v>52</v>
      </c>
      <c r="I184" s="42" t="s">
        <v>53</v>
      </c>
      <c r="J184" s="53" t="s">
        <v>81</v>
      </c>
      <c r="K184" s="54">
        <v>41.87</v>
      </c>
      <c r="L184" s="55">
        <f t="shared" si="8"/>
        <v>0.98859722222222213</v>
      </c>
      <c r="M184" s="43"/>
    </row>
    <row r="185" spans="2:13" x14ac:dyDescent="0.3">
      <c r="B185" s="48">
        <v>5</v>
      </c>
      <c r="C185" s="49">
        <v>45511</v>
      </c>
      <c r="D185" s="50">
        <v>0.4513888888888889</v>
      </c>
      <c r="E185" s="49">
        <v>45511</v>
      </c>
      <c r="F185" s="50">
        <v>0.48819444444444443</v>
      </c>
      <c r="G185" s="51">
        <v>53</v>
      </c>
      <c r="H185" s="41" t="s">
        <v>52</v>
      </c>
      <c r="I185" s="42" t="s">
        <v>53</v>
      </c>
      <c r="J185" s="53" t="s">
        <v>56</v>
      </c>
      <c r="K185" s="54">
        <v>69.290000000000006</v>
      </c>
      <c r="L185" s="55">
        <f t="shared" si="8"/>
        <v>2.550256944444445</v>
      </c>
      <c r="M185" s="43"/>
    </row>
    <row r="186" spans="2:13" x14ac:dyDescent="0.3">
      <c r="B186" s="48">
        <v>6</v>
      </c>
      <c r="C186" s="49">
        <v>45516</v>
      </c>
      <c r="D186" s="50">
        <v>0.10347222222222222</v>
      </c>
      <c r="E186" s="49">
        <v>45516</v>
      </c>
      <c r="F186" s="50">
        <v>0.25</v>
      </c>
      <c r="G186" s="51">
        <v>211</v>
      </c>
      <c r="H186" s="41" t="s">
        <v>52</v>
      </c>
      <c r="I186" s="42" t="s">
        <v>53</v>
      </c>
      <c r="J186" s="53" t="s">
        <v>84</v>
      </c>
      <c r="K186" s="54">
        <v>126.036</v>
      </c>
      <c r="L186" s="55">
        <f t="shared" si="8"/>
        <v>18.467775</v>
      </c>
      <c r="M186" s="43"/>
    </row>
    <row r="187" spans="2:13" x14ac:dyDescent="0.3">
      <c r="B187" s="48">
        <v>7</v>
      </c>
      <c r="C187" s="49">
        <v>45516</v>
      </c>
      <c r="D187" s="50">
        <v>0.25</v>
      </c>
      <c r="E187" s="49">
        <v>45516</v>
      </c>
      <c r="F187" s="50">
        <v>0.2638888888888889</v>
      </c>
      <c r="G187" s="51">
        <v>20</v>
      </c>
      <c r="H187" s="39" t="s">
        <v>50</v>
      </c>
      <c r="I187" s="40" t="s">
        <v>53</v>
      </c>
      <c r="J187" s="53" t="s">
        <v>84</v>
      </c>
      <c r="K187" s="54">
        <v>126.036</v>
      </c>
      <c r="L187" s="55">
        <f t="shared" si="8"/>
        <v>1.7504999999999999</v>
      </c>
      <c r="M187" s="43"/>
    </row>
    <row r="188" spans="2:13" x14ac:dyDescent="0.3">
      <c r="B188" s="48">
        <v>8</v>
      </c>
      <c r="C188" s="49">
        <v>45517</v>
      </c>
      <c r="D188" s="50">
        <v>0.65486111111111112</v>
      </c>
      <c r="E188" s="49">
        <v>45517</v>
      </c>
      <c r="F188" s="50">
        <v>0.81805555555555554</v>
      </c>
      <c r="G188" s="51">
        <v>235</v>
      </c>
      <c r="H188" s="60" t="s">
        <v>50</v>
      </c>
      <c r="I188" s="61" t="s">
        <v>62</v>
      </c>
      <c r="J188" s="53" t="s">
        <v>69</v>
      </c>
      <c r="K188" s="54">
        <v>272.97000000000003</v>
      </c>
      <c r="L188" s="55">
        <f t="shared" si="8"/>
        <v>44.547187500000007</v>
      </c>
      <c r="M188" s="43"/>
    </row>
    <row r="189" spans="2:13" x14ac:dyDescent="0.3">
      <c r="B189" s="48">
        <v>9</v>
      </c>
      <c r="C189" s="49">
        <v>45520</v>
      </c>
      <c r="D189" s="50">
        <v>0.35208333333333336</v>
      </c>
      <c r="E189" s="49">
        <v>45520</v>
      </c>
      <c r="F189" s="50">
        <v>0.72986111111111107</v>
      </c>
      <c r="G189" s="51">
        <v>544</v>
      </c>
      <c r="H189" s="41" t="s">
        <v>52</v>
      </c>
      <c r="I189" s="42" t="s">
        <v>53</v>
      </c>
      <c r="J189" s="53" t="s">
        <v>56</v>
      </c>
      <c r="K189" s="54">
        <v>71.2</v>
      </c>
      <c r="L189" s="55">
        <f t="shared" si="8"/>
        <v>26.89777777777778</v>
      </c>
      <c r="M189" s="43"/>
    </row>
    <row r="190" spans="2:13" x14ac:dyDescent="0.3">
      <c r="B190" s="48">
        <v>10</v>
      </c>
      <c r="C190" s="49">
        <v>45522</v>
      </c>
      <c r="D190" s="50">
        <v>0.5</v>
      </c>
      <c r="E190" s="49">
        <v>45522</v>
      </c>
      <c r="F190" s="50">
        <v>0.52569444444444446</v>
      </c>
      <c r="G190" s="51">
        <v>37</v>
      </c>
      <c r="H190" s="60" t="s">
        <v>50</v>
      </c>
      <c r="I190" s="61" t="s">
        <v>62</v>
      </c>
      <c r="J190" s="53" t="s">
        <v>65</v>
      </c>
      <c r="K190" s="54">
        <v>517.89</v>
      </c>
      <c r="L190" s="55">
        <f t="shared" si="8"/>
        <v>13.306895833333332</v>
      </c>
      <c r="M190" s="43"/>
    </row>
    <row r="191" spans="2:13" x14ac:dyDescent="0.3">
      <c r="B191" s="48">
        <v>11</v>
      </c>
      <c r="C191" s="49">
        <v>45523</v>
      </c>
      <c r="D191" s="50">
        <v>0.50208333333333333</v>
      </c>
      <c r="E191" s="49">
        <v>45523</v>
      </c>
      <c r="F191" s="50">
        <v>0.51875000000000004</v>
      </c>
      <c r="G191" s="51">
        <v>24</v>
      </c>
      <c r="H191" s="60" t="s">
        <v>50</v>
      </c>
      <c r="I191" s="61" t="s">
        <v>62</v>
      </c>
      <c r="J191" s="53" t="s">
        <v>58</v>
      </c>
      <c r="K191" s="54">
        <v>751.56200000000001</v>
      </c>
      <c r="L191" s="55">
        <f t="shared" si="8"/>
        <v>12.526033333333334</v>
      </c>
      <c r="M191" s="43"/>
    </row>
    <row r="192" spans="2:13" x14ac:dyDescent="0.3">
      <c r="B192" s="48">
        <v>12</v>
      </c>
      <c r="C192" s="49">
        <v>45526</v>
      </c>
      <c r="D192" s="50">
        <v>0.3576388888888889</v>
      </c>
      <c r="E192" s="49">
        <v>45526</v>
      </c>
      <c r="F192" s="50">
        <v>0.70833333333333337</v>
      </c>
      <c r="G192" s="51">
        <v>505</v>
      </c>
      <c r="H192" s="41" t="s">
        <v>52</v>
      </c>
      <c r="I192" s="42" t="s">
        <v>53</v>
      </c>
      <c r="J192" s="53" t="s">
        <v>56</v>
      </c>
      <c r="K192" s="54">
        <v>64.17</v>
      </c>
      <c r="L192" s="55">
        <f t="shared" si="8"/>
        <v>22.5040625</v>
      </c>
      <c r="M192" s="43"/>
    </row>
    <row r="193" spans="2:13" x14ac:dyDescent="0.3">
      <c r="B193" s="48">
        <v>13</v>
      </c>
      <c r="C193" s="49">
        <v>45526</v>
      </c>
      <c r="D193" s="50">
        <v>0.70833333333333337</v>
      </c>
      <c r="E193" s="49">
        <v>45526</v>
      </c>
      <c r="F193" s="50">
        <v>0.72986111111111107</v>
      </c>
      <c r="G193" s="51">
        <v>31</v>
      </c>
      <c r="H193" s="39" t="s">
        <v>50</v>
      </c>
      <c r="I193" s="40" t="s">
        <v>53</v>
      </c>
      <c r="J193" s="53" t="s">
        <v>56</v>
      </c>
      <c r="K193" s="54">
        <v>64.17</v>
      </c>
      <c r="L193" s="55">
        <f t="shared" si="8"/>
        <v>1.3814375000000001</v>
      </c>
      <c r="M193" s="43"/>
    </row>
    <row r="194" spans="2:13" x14ac:dyDescent="0.3">
      <c r="B194" s="48">
        <v>14</v>
      </c>
      <c r="C194" s="49">
        <v>45530</v>
      </c>
      <c r="D194" s="50">
        <v>0.41875000000000001</v>
      </c>
      <c r="E194" s="49">
        <v>45530</v>
      </c>
      <c r="F194" s="50">
        <v>0.58333333333333337</v>
      </c>
      <c r="G194" s="51">
        <v>237</v>
      </c>
      <c r="H194" s="41" t="s">
        <v>52</v>
      </c>
      <c r="I194" s="42" t="s">
        <v>53</v>
      </c>
      <c r="J194" s="53" t="s">
        <v>56</v>
      </c>
      <c r="K194" s="54">
        <v>61.56</v>
      </c>
      <c r="L194" s="55">
        <f t="shared" si="8"/>
        <v>10.13175</v>
      </c>
      <c r="M194" s="43"/>
    </row>
    <row r="195" spans="2:13" x14ac:dyDescent="0.3">
      <c r="B195" s="48">
        <v>15</v>
      </c>
      <c r="C195" s="49">
        <v>45530</v>
      </c>
      <c r="D195" s="50">
        <v>0.58333333333333337</v>
      </c>
      <c r="E195" s="49">
        <v>45530</v>
      </c>
      <c r="F195" s="50">
        <v>0.62222222222222223</v>
      </c>
      <c r="G195" s="51">
        <v>56</v>
      </c>
      <c r="H195" s="39" t="s">
        <v>50</v>
      </c>
      <c r="I195" s="40" t="s">
        <v>53</v>
      </c>
      <c r="J195" s="53" t="s">
        <v>56</v>
      </c>
      <c r="K195" s="54">
        <v>61.56</v>
      </c>
      <c r="L195" s="55">
        <f t="shared" si="8"/>
        <v>2.3940000000000001</v>
      </c>
      <c r="M195" s="43"/>
    </row>
    <row r="196" spans="2:13" ht="15" thickBot="1" x14ac:dyDescent="0.35">
      <c r="B196" s="48">
        <v>16</v>
      </c>
      <c r="C196" s="49">
        <v>45532</v>
      </c>
      <c r="D196" s="50">
        <v>0.78472222222222221</v>
      </c>
      <c r="E196" s="49">
        <v>45532</v>
      </c>
      <c r="F196" s="50">
        <v>0.7944444444444444</v>
      </c>
      <c r="G196" s="51">
        <v>14</v>
      </c>
      <c r="H196" s="60" t="s">
        <v>50</v>
      </c>
      <c r="I196" s="52" t="s">
        <v>62</v>
      </c>
      <c r="J196" s="53" t="s">
        <v>65</v>
      </c>
      <c r="K196" s="54">
        <v>449.68</v>
      </c>
      <c r="L196" s="55">
        <f t="shared" si="8"/>
        <v>4.3718888888888889</v>
      </c>
      <c r="M196" s="43"/>
    </row>
    <row r="197" spans="2:13" x14ac:dyDescent="0.3">
      <c r="B197" s="27" t="s">
        <v>14</v>
      </c>
      <c r="C197" s="28"/>
      <c r="D197" s="28"/>
      <c r="E197" s="28"/>
      <c r="F197" s="28"/>
      <c r="G197" s="31">
        <f>SUM(G181:G196)</f>
        <v>2544</v>
      </c>
      <c r="H197" s="71" t="s">
        <v>15</v>
      </c>
      <c r="I197" s="72"/>
      <c r="J197" s="72"/>
      <c r="K197" s="72"/>
      <c r="L197" s="29">
        <f>SUM(L181:L196)</f>
        <v>264.95814652777779</v>
      </c>
      <c r="M197" s="43"/>
    </row>
    <row r="198" spans="2:13" ht="15" thickBot="1" x14ac:dyDescent="0.35">
      <c r="B198" s="73" t="s">
        <v>16</v>
      </c>
      <c r="C198" s="74"/>
      <c r="D198" s="74"/>
      <c r="E198" s="74"/>
      <c r="F198" s="75"/>
      <c r="G198" s="32">
        <f>G171+G197</f>
        <v>13488</v>
      </c>
      <c r="H198" s="76" t="s">
        <v>17</v>
      </c>
      <c r="I198" s="77"/>
      <c r="J198" s="77"/>
      <c r="K198" s="77"/>
      <c r="L198" s="30">
        <f>L171+L197</f>
        <v>1755.1637777777778</v>
      </c>
      <c r="M198" s="43"/>
    </row>
    <row r="199" spans="2:13" x14ac:dyDescent="0.3">
      <c r="M199" s="43"/>
    </row>
    <row r="200" spans="2:13" ht="15" thickBot="1" x14ac:dyDescent="0.35">
      <c r="M200" s="43"/>
    </row>
    <row r="201" spans="2:13" x14ac:dyDescent="0.3">
      <c r="B201" s="78" t="s">
        <v>44</v>
      </c>
      <c r="C201" s="79"/>
      <c r="D201" s="79"/>
      <c r="E201" s="79"/>
      <c r="F201" s="79"/>
      <c r="G201" s="79"/>
      <c r="H201" s="79"/>
      <c r="I201" s="79"/>
      <c r="J201" s="79"/>
      <c r="K201" s="79"/>
      <c r="L201" s="80"/>
      <c r="M201" s="43"/>
    </row>
    <row r="202" spans="2:13" ht="15" thickBot="1" x14ac:dyDescent="0.35">
      <c r="B202" s="81"/>
      <c r="C202" s="82"/>
      <c r="D202" s="82"/>
      <c r="E202" s="82"/>
      <c r="F202" s="82"/>
      <c r="G202" s="82"/>
      <c r="H202" s="82"/>
      <c r="I202" s="82"/>
      <c r="J202" s="82"/>
      <c r="K202" s="82"/>
      <c r="L202" s="83"/>
      <c r="M202" s="43"/>
    </row>
    <row r="203" spans="2:13" ht="15" thickBot="1" x14ac:dyDescent="0.35">
      <c r="B203" s="16"/>
      <c r="C203" s="35"/>
      <c r="D203" s="17"/>
      <c r="E203" s="17"/>
      <c r="F203" s="17"/>
      <c r="G203" s="17"/>
      <c r="H203" s="17"/>
      <c r="I203" s="17"/>
      <c r="J203" s="17"/>
      <c r="K203" s="17"/>
      <c r="L203" s="17"/>
      <c r="M203" s="43"/>
    </row>
    <row r="204" spans="2:13" ht="15" thickBot="1" x14ac:dyDescent="0.35">
      <c r="B204" s="84" t="s">
        <v>1</v>
      </c>
      <c r="C204" s="85"/>
      <c r="D204" s="18"/>
      <c r="E204" s="19"/>
      <c r="F204" s="18"/>
      <c r="G204" s="19"/>
      <c r="H204" s="19"/>
      <c r="I204" s="19"/>
      <c r="J204" s="19"/>
      <c r="K204" s="19"/>
      <c r="L204" s="19"/>
      <c r="M204" s="43"/>
    </row>
    <row r="205" spans="2:13" ht="15" thickBot="1" x14ac:dyDescent="0.35">
      <c r="B205" s="86" t="s">
        <v>2</v>
      </c>
      <c r="C205" s="87"/>
      <c r="D205" s="59"/>
      <c r="E205" s="59"/>
      <c r="F205" s="59"/>
      <c r="G205" s="59"/>
      <c r="H205" s="59"/>
      <c r="I205" s="59"/>
      <c r="J205" s="59"/>
      <c r="K205" s="59"/>
      <c r="L205" s="20"/>
      <c r="M205" s="43"/>
    </row>
    <row r="206" spans="2:13" x14ac:dyDescent="0.3">
      <c r="B206" s="88"/>
      <c r="C206" s="90" t="s">
        <v>3</v>
      </c>
      <c r="D206" s="91"/>
      <c r="E206" s="90" t="s">
        <v>4</v>
      </c>
      <c r="F206" s="91"/>
      <c r="G206" s="92" t="s">
        <v>5</v>
      </c>
      <c r="H206" s="92" t="s">
        <v>6</v>
      </c>
      <c r="I206" s="92" t="s">
        <v>7</v>
      </c>
      <c r="J206" s="92" t="s">
        <v>8</v>
      </c>
      <c r="K206" s="92" t="s">
        <v>9</v>
      </c>
      <c r="L206" s="94" t="s">
        <v>10</v>
      </c>
      <c r="M206" s="43"/>
    </row>
    <row r="207" spans="2:13" ht="26.4" customHeight="1" thickBot="1" x14ac:dyDescent="0.35">
      <c r="B207" s="89"/>
      <c r="C207" s="21" t="s">
        <v>11</v>
      </c>
      <c r="D207" s="21" t="s">
        <v>12</v>
      </c>
      <c r="E207" s="21" t="s">
        <v>13</v>
      </c>
      <c r="F207" s="21" t="s">
        <v>12</v>
      </c>
      <c r="G207" s="93"/>
      <c r="H207" s="93"/>
      <c r="I207" s="93"/>
      <c r="J207" s="93"/>
      <c r="K207" s="93"/>
      <c r="L207" s="95"/>
      <c r="M207" s="43"/>
    </row>
    <row r="208" spans="2:13" x14ac:dyDescent="0.3">
      <c r="B208" s="48">
        <v>1</v>
      </c>
      <c r="C208" s="63">
        <v>45539</v>
      </c>
      <c r="D208" s="50">
        <v>0.31666666666666665</v>
      </c>
      <c r="E208" s="49">
        <v>45539</v>
      </c>
      <c r="F208" s="50">
        <v>0.48749999999999999</v>
      </c>
      <c r="G208" s="64">
        <v>246</v>
      </c>
      <c r="H208" s="41" t="s">
        <v>52</v>
      </c>
      <c r="I208" s="42" t="s">
        <v>53</v>
      </c>
      <c r="J208" s="53" t="s">
        <v>56</v>
      </c>
      <c r="K208" s="54">
        <v>56.573999999999998</v>
      </c>
      <c r="L208" s="55">
        <f t="shared" ref="L208:L217" si="9">G208/1440*K208</f>
        <v>9.6647250000000007</v>
      </c>
      <c r="M208" s="43"/>
    </row>
    <row r="209" spans="2:13" x14ac:dyDescent="0.3">
      <c r="B209" s="48">
        <v>2</v>
      </c>
      <c r="C209" s="63">
        <v>45541</v>
      </c>
      <c r="D209" s="50">
        <v>0.50416666666666665</v>
      </c>
      <c r="E209" s="49">
        <v>45541</v>
      </c>
      <c r="F209" s="50">
        <v>0.57986111111111116</v>
      </c>
      <c r="G209" s="64">
        <v>109</v>
      </c>
      <c r="H209" s="60" t="s">
        <v>50</v>
      </c>
      <c r="I209" s="61" t="s">
        <v>53</v>
      </c>
      <c r="J209" s="53" t="s">
        <v>69</v>
      </c>
      <c r="K209" s="54">
        <v>112.358</v>
      </c>
      <c r="L209" s="55">
        <f t="shared" si="9"/>
        <v>8.5048763888888885</v>
      </c>
      <c r="M209" s="43"/>
    </row>
    <row r="210" spans="2:13" x14ac:dyDescent="0.3">
      <c r="B210" s="48">
        <v>3</v>
      </c>
      <c r="C210" s="63">
        <v>45548</v>
      </c>
      <c r="D210" s="50">
        <v>0.15486111111111112</v>
      </c>
      <c r="E210" s="49">
        <v>45548</v>
      </c>
      <c r="F210" s="50">
        <v>0.1701388888888889</v>
      </c>
      <c r="G210" s="64">
        <v>22</v>
      </c>
      <c r="H210" s="60" t="s">
        <v>50</v>
      </c>
      <c r="I210" s="61" t="s">
        <v>62</v>
      </c>
      <c r="J210" s="53" t="s">
        <v>75</v>
      </c>
      <c r="K210" s="54">
        <v>467.233</v>
      </c>
      <c r="L210" s="55">
        <f t="shared" si="9"/>
        <v>7.1382819444444445</v>
      </c>
      <c r="M210" s="43"/>
    </row>
    <row r="211" spans="2:13" x14ac:dyDescent="0.3">
      <c r="B211" s="48">
        <v>4</v>
      </c>
      <c r="C211" s="63">
        <v>45548</v>
      </c>
      <c r="D211" s="50">
        <v>0.15486111111111112</v>
      </c>
      <c r="E211" s="49">
        <v>45548</v>
      </c>
      <c r="F211" s="50">
        <v>0.19652777777777777</v>
      </c>
      <c r="G211" s="64">
        <v>60</v>
      </c>
      <c r="H211" s="60" t="s">
        <v>50</v>
      </c>
      <c r="I211" s="61" t="s">
        <v>62</v>
      </c>
      <c r="J211" s="53" t="s">
        <v>65</v>
      </c>
      <c r="K211" s="54">
        <v>334.22899999999998</v>
      </c>
      <c r="L211" s="55">
        <f t="shared" si="9"/>
        <v>13.926208333333332</v>
      </c>
      <c r="M211" s="43"/>
    </row>
    <row r="212" spans="2:13" x14ac:dyDescent="0.3">
      <c r="B212" s="48">
        <v>5</v>
      </c>
      <c r="C212" s="63">
        <v>45548</v>
      </c>
      <c r="D212" s="50">
        <v>0.21041666666666667</v>
      </c>
      <c r="E212" s="49">
        <v>45548</v>
      </c>
      <c r="F212" s="50">
        <v>0.46597222222222223</v>
      </c>
      <c r="G212" s="64">
        <v>368</v>
      </c>
      <c r="H212" s="60" t="s">
        <v>50</v>
      </c>
      <c r="I212" s="61" t="s">
        <v>62</v>
      </c>
      <c r="J212" s="53" t="s">
        <v>58</v>
      </c>
      <c r="K212" s="54">
        <v>386.786</v>
      </c>
      <c r="L212" s="55">
        <f t="shared" si="9"/>
        <v>98.845311111111101</v>
      </c>
      <c r="M212" s="43"/>
    </row>
    <row r="213" spans="2:13" x14ac:dyDescent="0.3">
      <c r="B213" s="48">
        <v>6</v>
      </c>
      <c r="C213" s="63">
        <v>45551</v>
      </c>
      <c r="D213" s="50">
        <v>0.39027777777777778</v>
      </c>
      <c r="E213" s="49">
        <v>45551</v>
      </c>
      <c r="F213" s="50">
        <v>0.5625</v>
      </c>
      <c r="G213" s="64">
        <v>248</v>
      </c>
      <c r="H213" s="41" t="s">
        <v>52</v>
      </c>
      <c r="I213" s="42" t="s">
        <v>53</v>
      </c>
      <c r="J213" s="53" t="s">
        <v>51</v>
      </c>
      <c r="K213" s="54">
        <v>18.062999999999999</v>
      </c>
      <c r="L213" s="55">
        <f t="shared" si="9"/>
        <v>3.1108499999999997</v>
      </c>
      <c r="M213" s="43"/>
    </row>
    <row r="214" spans="2:13" x14ac:dyDescent="0.3">
      <c r="B214" s="48">
        <v>7</v>
      </c>
      <c r="C214" s="63">
        <v>45551</v>
      </c>
      <c r="D214" s="50">
        <v>0.3888888888888889</v>
      </c>
      <c r="E214" s="49">
        <v>45551</v>
      </c>
      <c r="F214" s="50">
        <v>0.4</v>
      </c>
      <c r="G214" s="64">
        <v>16</v>
      </c>
      <c r="H214" s="41" t="s">
        <v>52</v>
      </c>
      <c r="I214" s="42" t="s">
        <v>53</v>
      </c>
      <c r="J214" s="53" t="s">
        <v>69</v>
      </c>
      <c r="K214" s="54">
        <v>104.392</v>
      </c>
      <c r="L214" s="55">
        <f t="shared" si="9"/>
        <v>1.1599111111111111</v>
      </c>
      <c r="M214" s="43"/>
    </row>
    <row r="215" spans="2:13" x14ac:dyDescent="0.3">
      <c r="B215" s="48">
        <v>8</v>
      </c>
      <c r="C215" s="63">
        <v>45554</v>
      </c>
      <c r="D215" s="50">
        <v>0.5083333333333333</v>
      </c>
      <c r="E215" s="49">
        <v>45554</v>
      </c>
      <c r="F215" s="50">
        <v>0.5625</v>
      </c>
      <c r="G215" s="64">
        <v>78</v>
      </c>
      <c r="H215" s="39" t="s">
        <v>50</v>
      </c>
      <c r="I215" s="40" t="s">
        <v>53</v>
      </c>
      <c r="J215" s="53" t="s">
        <v>56</v>
      </c>
      <c r="K215" s="54">
        <v>65.554000000000002</v>
      </c>
      <c r="L215" s="55">
        <f t="shared" si="9"/>
        <v>3.5508416666666669</v>
      </c>
      <c r="M215" s="43"/>
    </row>
    <row r="216" spans="2:13" x14ac:dyDescent="0.3">
      <c r="B216" s="48">
        <v>9</v>
      </c>
      <c r="C216" s="63">
        <v>45554</v>
      </c>
      <c r="D216" s="50">
        <v>0.5625</v>
      </c>
      <c r="E216" s="49">
        <v>45554</v>
      </c>
      <c r="F216" s="50">
        <v>0.58750000000000002</v>
      </c>
      <c r="G216" s="64">
        <v>36</v>
      </c>
      <c r="H216" s="41" t="s">
        <v>52</v>
      </c>
      <c r="I216" s="42" t="s">
        <v>53</v>
      </c>
      <c r="J216" s="53" t="s">
        <v>56</v>
      </c>
      <c r="K216" s="54">
        <v>65.554000000000002</v>
      </c>
      <c r="L216" s="55">
        <f t="shared" si="9"/>
        <v>1.6388500000000001</v>
      </c>
      <c r="M216" s="43"/>
    </row>
    <row r="217" spans="2:13" ht="15" thickBot="1" x14ac:dyDescent="0.35">
      <c r="B217" s="48">
        <v>10</v>
      </c>
      <c r="C217" s="63">
        <v>45565</v>
      </c>
      <c r="D217" s="50">
        <v>0.37847222222222221</v>
      </c>
      <c r="E217" s="49">
        <v>45565</v>
      </c>
      <c r="F217" s="50">
        <v>0.47986111111111113</v>
      </c>
      <c r="G217" s="64">
        <v>146</v>
      </c>
      <c r="H217" s="41" t="s">
        <v>52</v>
      </c>
      <c r="I217" s="42" t="s">
        <v>53</v>
      </c>
      <c r="J217" s="53" t="s">
        <v>65</v>
      </c>
      <c r="K217" s="54">
        <v>489.3</v>
      </c>
      <c r="L217" s="55">
        <f t="shared" si="9"/>
        <v>49.609583333333333</v>
      </c>
      <c r="M217" s="43"/>
    </row>
    <row r="218" spans="2:13" x14ac:dyDescent="0.3">
      <c r="B218" s="27" t="s">
        <v>14</v>
      </c>
      <c r="C218" s="28"/>
      <c r="D218" s="28"/>
      <c r="E218" s="28"/>
      <c r="F218" s="28"/>
      <c r="G218" s="31">
        <f>SUM(G208:G217)</f>
        <v>1329</v>
      </c>
      <c r="H218" s="71" t="s">
        <v>15</v>
      </c>
      <c r="I218" s="72"/>
      <c r="J218" s="72"/>
      <c r="K218" s="72"/>
      <c r="L218" s="29">
        <f>SUM(L208:L217)</f>
        <v>197.14943888888888</v>
      </c>
      <c r="M218" s="43"/>
    </row>
    <row r="219" spans="2:13" ht="15" thickBot="1" x14ac:dyDescent="0.35">
      <c r="B219" s="73" t="s">
        <v>16</v>
      </c>
      <c r="C219" s="74"/>
      <c r="D219" s="74"/>
      <c r="E219" s="74"/>
      <c r="F219" s="75"/>
      <c r="G219" s="32">
        <f>G198+G218</f>
        <v>14817</v>
      </c>
      <c r="H219" s="76" t="s">
        <v>17</v>
      </c>
      <c r="I219" s="77"/>
      <c r="J219" s="77"/>
      <c r="K219" s="77"/>
      <c r="L219" s="30">
        <f>L198+L218</f>
        <v>1952.3132166666667</v>
      </c>
      <c r="M219" s="43"/>
    </row>
    <row r="220" spans="2:13" x14ac:dyDescent="0.3">
      <c r="M220" s="43"/>
    </row>
    <row r="221" spans="2:13" ht="15" thickBot="1" x14ac:dyDescent="0.35">
      <c r="M221" s="43"/>
    </row>
    <row r="222" spans="2:13" x14ac:dyDescent="0.3">
      <c r="B222" s="78" t="s">
        <v>43</v>
      </c>
      <c r="C222" s="79"/>
      <c r="D222" s="79"/>
      <c r="E222" s="79"/>
      <c r="F222" s="79"/>
      <c r="G222" s="79"/>
      <c r="H222" s="79"/>
      <c r="I222" s="79"/>
      <c r="J222" s="79"/>
      <c r="K222" s="79"/>
      <c r="L222" s="80"/>
      <c r="M222" s="43"/>
    </row>
    <row r="223" spans="2:13" ht="15" thickBot="1" x14ac:dyDescent="0.35">
      <c r="B223" s="81"/>
      <c r="C223" s="82"/>
      <c r="D223" s="82"/>
      <c r="E223" s="82"/>
      <c r="F223" s="82"/>
      <c r="G223" s="82"/>
      <c r="H223" s="82"/>
      <c r="I223" s="82"/>
      <c r="J223" s="82"/>
      <c r="K223" s="82"/>
      <c r="L223" s="83"/>
      <c r="M223" s="43"/>
    </row>
    <row r="224" spans="2:13" ht="15" thickBot="1" x14ac:dyDescent="0.35">
      <c r="B224" s="16"/>
      <c r="C224" s="35"/>
      <c r="D224" s="17"/>
      <c r="E224" s="17"/>
      <c r="F224" s="17"/>
      <c r="G224" s="17"/>
      <c r="H224" s="17"/>
      <c r="I224" s="17"/>
      <c r="J224" s="17"/>
      <c r="K224" s="17"/>
      <c r="L224" s="17"/>
      <c r="M224" s="43"/>
    </row>
    <row r="225" spans="2:13" ht="15" thickBot="1" x14ac:dyDescent="0.35">
      <c r="B225" s="84" t="s">
        <v>1</v>
      </c>
      <c r="C225" s="85"/>
      <c r="D225" s="18"/>
      <c r="E225" s="19"/>
      <c r="F225" s="18"/>
      <c r="G225" s="19"/>
      <c r="H225" s="19"/>
      <c r="I225" s="19"/>
      <c r="J225" s="19"/>
      <c r="K225" s="19"/>
      <c r="L225" s="19"/>
      <c r="M225" s="43"/>
    </row>
    <row r="226" spans="2:13" ht="15" thickBot="1" x14ac:dyDescent="0.35">
      <c r="B226" s="86" t="s">
        <v>2</v>
      </c>
      <c r="C226" s="87"/>
      <c r="D226" s="65"/>
      <c r="E226" s="65"/>
      <c r="F226" s="65"/>
      <c r="G226" s="65"/>
      <c r="H226" s="65"/>
      <c r="I226" s="65"/>
      <c r="J226" s="65"/>
      <c r="K226" s="65"/>
      <c r="L226" s="20"/>
      <c r="M226" s="43"/>
    </row>
    <row r="227" spans="2:13" x14ac:dyDescent="0.3">
      <c r="B227" s="88"/>
      <c r="C227" s="90" t="s">
        <v>3</v>
      </c>
      <c r="D227" s="91"/>
      <c r="E227" s="90" t="s">
        <v>4</v>
      </c>
      <c r="F227" s="91"/>
      <c r="G227" s="92" t="s">
        <v>5</v>
      </c>
      <c r="H227" s="92" t="s">
        <v>6</v>
      </c>
      <c r="I227" s="92" t="s">
        <v>7</v>
      </c>
      <c r="J227" s="92" t="s">
        <v>8</v>
      </c>
      <c r="K227" s="92" t="s">
        <v>9</v>
      </c>
      <c r="L227" s="94" t="s">
        <v>10</v>
      </c>
      <c r="M227" s="43"/>
    </row>
    <row r="228" spans="2:13" ht="15" thickBot="1" x14ac:dyDescent="0.35">
      <c r="B228" s="89"/>
      <c r="C228" s="21" t="s">
        <v>11</v>
      </c>
      <c r="D228" s="21" t="s">
        <v>12</v>
      </c>
      <c r="E228" s="21" t="s">
        <v>13</v>
      </c>
      <c r="F228" s="21" t="s">
        <v>12</v>
      </c>
      <c r="G228" s="93"/>
      <c r="H228" s="93"/>
      <c r="I228" s="93"/>
      <c r="J228" s="93"/>
      <c r="K228" s="93"/>
      <c r="L228" s="95"/>
      <c r="M228" s="43"/>
    </row>
    <row r="229" spans="2:13" x14ac:dyDescent="0.3">
      <c r="B229" s="67">
        <v>1</v>
      </c>
      <c r="C229" s="63">
        <v>45566</v>
      </c>
      <c r="D229" s="62">
        <v>0.34583333333333333</v>
      </c>
      <c r="E229" s="63">
        <v>45566</v>
      </c>
      <c r="F229" s="62">
        <v>0.58194444444444449</v>
      </c>
      <c r="G229" s="64">
        <v>340</v>
      </c>
      <c r="H229" s="41" t="s">
        <v>52</v>
      </c>
      <c r="I229" s="42" t="s">
        <v>53</v>
      </c>
      <c r="J229" s="53" t="s">
        <v>69</v>
      </c>
      <c r="K229" s="54">
        <v>130.73699999999999</v>
      </c>
      <c r="L229" s="55">
        <f t="shared" ref="L229:L272" si="10">G229/1440*K229</f>
        <v>30.868458333333333</v>
      </c>
      <c r="M229" s="43"/>
    </row>
    <row r="230" spans="2:13" x14ac:dyDescent="0.3">
      <c r="B230" s="67">
        <v>2</v>
      </c>
      <c r="C230" s="63">
        <v>45566</v>
      </c>
      <c r="D230" s="62">
        <v>0.36875000000000002</v>
      </c>
      <c r="E230" s="63">
        <v>45566</v>
      </c>
      <c r="F230" s="62">
        <v>0.52569444444444446</v>
      </c>
      <c r="G230" s="64">
        <v>226</v>
      </c>
      <c r="H230" s="41" t="s">
        <v>52</v>
      </c>
      <c r="I230" s="42" t="s">
        <v>53</v>
      </c>
      <c r="J230" s="53" t="s">
        <v>65</v>
      </c>
      <c r="K230" s="54">
        <v>279.60000000000002</v>
      </c>
      <c r="L230" s="55">
        <f t="shared" si="10"/>
        <v>43.881666666666668</v>
      </c>
      <c r="M230" s="43"/>
    </row>
    <row r="231" spans="2:13" x14ac:dyDescent="0.3">
      <c r="B231" s="67">
        <v>3</v>
      </c>
      <c r="C231" s="63">
        <v>45567</v>
      </c>
      <c r="D231" s="62">
        <v>0.34097222222222223</v>
      </c>
      <c r="E231" s="63">
        <v>45567</v>
      </c>
      <c r="F231" s="62">
        <v>0.72430555555555554</v>
      </c>
      <c r="G231" s="64">
        <v>552</v>
      </c>
      <c r="H231" s="41" t="s">
        <v>52</v>
      </c>
      <c r="I231" s="42" t="s">
        <v>53</v>
      </c>
      <c r="J231" s="53" t="s">
        <v>65</v>
      </c>
      <c r="K231" s="54">
        <v>279.60000000000002</v>
      </c>
      <c r="L231" s="55">
        <f t="shared" si="10"/>
        <v>107.18000000000002</v>
      </c>
      <c r="M231" s="43"/>
    </row>
    <row r="232" spans="2:13" x14ac:dyDescent="0.3">
      <c r="B232" s="67">
        <v>4</v>
      </c>
      <c r="C232" s="63">
        <v>45568</v>
      </c>
      <c r="D232" s="62">
        <v>0.47013888888888888</v>
      </c>
      <c r="E232" s="63">
        <v>45568</v>
      </c>
      <c r="F232" s="62">
        <v>0.52986111111111112</v>
      </c>
      <c r="G232" s="64">
        <v>86</v>
      </c>
      <c r="H232" s="41" t="s">
        <v>52</v>
      </c>
      <c r="I232" s="42" t="s">
        <v>53</v>
      </c>
      <c r="J232" s="53" t="s">
        <v>65</v>
      </c>
      <c r="K232" s="54">
        <v>280.60000000000002</v>
      </c>
      <c r="L232" s="55">
        <f t="shared" si="10"/>
        <v>16.758055555555558</v>
      </c>
      <c r="M232" s="43"/>
    </row>
    <row r="233" spans="2:13" x14ac:dyDescent="0.3">
      <c r="B233" s="67">
        <v>5</v>
      </c>
      <c r="C233" s="63">
        <v>45568</v>
      </c>
      <c r="D233" s="62">
        <v>0.94027777777777777</v>
      </c>
      <c r="E233" s="63">
        <v>45569</v>
      </c>
      <c r="F233" s="62">
        <v>0.50486111111111109</v>
      </c>
      <c r="G233" s="64">
        <v>813</v>
      </c>
      <c r="H233" s="60" t="s">
        <v>50</v>
      </c>
      <c r="I233" s="61" t="s">
        <v>62</v>
      </c>
      <c r="J233" s="53" t="s">
        <v>65</v>
      </c>
      <c r="K233" s="54">
        <v>251.81</v>
      </c>
      <c r="L233" s="55">
        <f t="shared" si="10"/>
        <v>142.16772916666667</v>
      </c>
      <c r="M233" s="43"/>
    </row>
    <row r="234" spans="2:13" x14ac:dyDescent="0.3">
      <c r="B234" s="67">
        <v>6</v>
      </c>
      <c r="C234" s="63">
        <v>45569</v>
      </c>
      <c r="D234" s="62">
        <v>0.27777777777777779</v>
      </c>
      <c r="E234" s="63">
        <v>45569</v>
      </c>
      <c r="F234" s="62">
        <v>0.30277777777777776</v>
      </c>
      <c r="G234" s="64">
        <v>36</v>
      </c>
      <c r="H234" s="60" t="s">
        <v>50</v>
      </c>
      <c r="I234" s="61" t="s">
        <v>62</v>
      </c>
      <c r="J234" s="53" t="s">
        <v>56</v>
      </c>
      <c r="K234" s="54">
        <v>60.856999999999999</v>
      </c>
      <c r="L234" s="55">
        <f t="shared" si="10"/>
        <v>1.521425</v>
      </c>
      <c r="M234" s="43"/>
    </row>
    <row r="235" spans="2:13" x14ac:dyDescent="0.3">
      <c r="B235" s="67">
        <v>7</v>
      </c>
      <c r="C235" s="63">
        <v>45569</v>
      </c>
      <c r="D235" s="62">
        <v>0.30625000000000002</v>
      </c>
      <c r="E235" s="63">
        <v>45569</v>
      </c>
      <c r="F235" s="62">
        <v>0.57291666666666663</v>
      </c>
      <c r="G235" s="64">
        <v>384</v>
      </c>
      <c r="H235" s="60" t="s">
        <v>50</v>
      </c>
      <c r="I235" s="61" t="s">
        <v>62</v>
      </c>
      <c r="J235" s="53" t="s">
        <v>56</v>
      </c>
      <c r="K235" s="54">
        <v>60.856999999999999</v>
      </c>
      <c r="L235" s="55">
        <f t="shared" si="10"/>
        <v>16.228533333333331</v>
      </c>
      <c r="M235" s="43"/>
    </row>
    <row r="236" spans="2:13" x14ac:dyDescent="0.3">
      <c r="B236" s="67">
        <v>8</v>
      </c>
      <c r="C236" s="63">
        <v>45569</v>
      </c>
      <c r="D236" s="62">
        <v>0.20972222222222223</v>
      </c>
      <c r="E236" s="63">
        <v>45569</v>
      </c>
      <c r="F236" s="62">
        <v>0.54513888888888884</v>
      </c>
      <c r="G236" s="64">
        <v>483</v>
      </c>
      <c r="H236" s="60" t="s">
        <v>50</v>
      </c>
      <c r="I236" s="61" t="s">
        <v>62</v>
      </c>
      <c r="J236" s="53" t="s">
        <v>51</v>
      </c>
      <c r="K236" s="54">
        <v>18.876999999999999</v>
      </c>
      <c r="L236" s="55">
        <f t="shared" si="10"/>
        <v>6.3316604166666659</v>
      </c>
      <c r="M236" s="43"/>
    </row>
    <row r="237" spans="2:13" x14ac:dyDescent="0.3">
      <c r="B237" s="67">
        <v>9</v>
      </c>
      <c r="C237" s="63">
        <v>45572</v>
      </c>
      <c r="D237" s="62">
        <v>0.5493055555555556</v>
      </c>
      <c r="E237" s="63">
        <v>45572</v>
      </c>
      <c r="F237" s="62">
        <v>0.75</v>
      </c>
      <c r="G237" s="64">
        <f>240+49</f>
        <v>289</v>
      </c>
      <c r="H237" s="41" t="s">
        <v>52</v>
      </c>
      <c r="I237" s="42" t="s">
        <v>53</v>
      </c>
      <c r="J237" s="53" t="s">
        <v>65</v>
      </c>
      <c r="K237" s="54">
        <v>219.458</v>
      </c>
      <c r="L237" s="55">
        <f t="shared" si="10"/>
        <v>44.044001388888887</v>
      </c>
      <c r="M237" s="43"/>
    </row>
    <row r="238" spans="2:13" x14ac:dyDescent="0.3">
      <c r="B238" s="67">
        <v>10</v>
      </c>
      <c r="C238" s="63">
        <v>45572</v>
      </c>
      <c r="D238" s="62">
        <v>0.75</v>
      </c>
      <c r="E238" s="63">
        <v>45572</v>
      </c>
      <c r="F238" s="62">
        <v>0.77430555555555558</v>
      </c>
      <c r="G238" s="64">
        <v>35</v>
      </c>
      <c r="H238" s="39" t="s">
        <v>50</v>
      </c>
      <c r="I238" s="40" t="s">
        <v>53</v>
      </c>
      <c r="J238" s="53" t="s">
        <v>65</v>
      </c>
      <c r="K238" s="54">
        <v>219.458</v>
      </c>
      <c r="L238" s="55">
        <f t="shared" si="10"/>
        <v>5.3340486111111112</v>
      </c>
      <c r="M238" s="43"/>
    </row>
    <row r="239" spans="2:13" x14ac:dyDescent="0.3">
      <c r="B239" s="67">
        <v>11</v>
      </c>
      <c r="C239" s="63">
        <v>45572</v>
      </c>
      <c r="D239" s="62">
        <v>0.40833333333333333</v>
      </c>
      <c r="E239" s="63">
        <v>45572</v>
      </c>
      <c r="F239" s="62">
        <v>0.58611111111111114</v>
      </c>
      <c r="G239" s="64">
        <v>256</v>
      </c>
      <c r="H239" s="41" t="s">
        <v>52</v>
      </c>
      <c r="I239" s="42" t="s">
        <v>53</v>
      </c>
      <c r="J239" s="53" t="s">
        <v>81</v>
      </c>
      <c r="K239" s="54">
        <v>14.23</v>
      </c>
      <c r="L239" s="55">
        <f t="shared" si="10"/>
        <v>2.5297777777777779</v>
      </c>
      <c r="M239" s="43"/>
    </row>
    <row r="240" spans="2:13" x14ac:dyDescent="0.3">
      <c r="B240" s="67">
        <v>12</v>
      </c>
      <c r="C240" s="63">
        <v>45579</v>
      </c>
      <c r="D240" s="62">
        <v>0.38124999999999998</v>
      </c>
      <c r="E240" s="63">
        <v>45579</v>
      </c>
      <c r="F240" s="62">
        <v>0.70833333333333337</v>
      </c>
      <c r="G240" s="64">
        <v>471</v>
      </c>
      <c r="H240" s="41" t="s">
        <v>52</v>
      </c>
      <c r="I240" s="42" t="s">
        <v>53</v>
      </c>
      <c r="J240" s="53" t="s">
        <v>58</v>
      </c>
      <c r="K240" s="54">
        <v>239.53</v>
      </c>
      <c r="L240" s="55">
        <f t="shared" si="10"/>
        <v>78.346270833333335</v>
      </c>
      <c r="M240" s="43"/>
    </row>
    <row r="241" spans="2:13" x14ac:dyDescent="0.3">
      <c r="B241" s="67">
        <v>13</v>
      </c>
      <c r="C241" s="63">
        <v>45579</v>
      </c>
      <c r="D241" s="62">
        <v>0.70833333333333337</v>
      </c>
      <c r="E241" s="63">
        <v>45579</v>
      </c>
      <c r="F241" s="62">
        <v>0.72430555555555554</v>
      </c>
      <c r="G241" s="64">
        <v>23</v>
      </c>
      <c r="H241" s="39" t="s">
        <v>50</v>
      </c>
      <c r="I241" s="40" t="s">
        <v>53</v>
      </c>
      <c r="J241" s="53" t="s">
        <v>58</v>
      </c>
      <c r="K241" s="54">
        <v>239.53</v>
      </c>
      <c r="L241" s="55">
        <f t="shared" si="10"/>
        <v>3.8258263888888888</v>
      </c>
      <c r="M241" s="43"/>
    </row>
    <row r="242" spans="2:13" x14ac:dyDescent="0.3">
      <c r="B242" s="67">
        <v>14</v>
      </c>
      <c r="C242" s="63">
        <v>45579</v>
      </c>
      <c r="D242" s="62">
        <v>0.30555555555555558</v>
      </c>
      <c r="E242" s="63">
        <v>45579</v>
      </c>
      <c r="F242" s="62">
        <v>0.41666666666666669</v>
      </c>
      <c r="G242" s="64">
        <v>160</v>
      </c>
      <c r="H242" s="39" t="s">
        <v>50</v>
      </c>
      <c r="I242" s="40" t="s">
        <v>53</v>
      </c>
      <c r="J242" s="53" t="s">
        <v>56</v>
      </c>
      <c r="K242" s="54">
        <v>61.4</v>
      </c>
      <c r="L242" s="55">
        <f t="shared" si="10"/>
        <v>6.822222222222222</v>
      </c>
      <c r="M242" s="43"/>
    </row>
    <row r="243" spans="2:13" x14ac:dyDescent="0.3">
      <c r="B243" s="67">
        <v>15</v>
      </c>
      <c r="C243" s="63">
        <v>45579</v>
      </c>
      <c r="D243" s="62">
        <v>0.41666666666666669</v>
      </c>
      <c r="E243" s="63">
        <v>45596</v>
      </c>
      <c r="F243" s="62">
        <v>0.99930555555555556</v>
      </c>
      <c r="G243" s="68">
        <v>25319</v>
      </c>
      <c r="H243" s="41" t="s">
        <v>52</v>
      </c>
      <c r="I243" s="42" t="s">
        <v>53</v>
      </c>
      <c r="J243" s="53" t="s">
        <v>56</v>
      </c>
      <c r="K243" s="54">
        <v>61.4</v>
      </c>
      <c r="L243" s="55">
        <f t="shared" si="10"/>
        <v>1079.5740277777777</v>
      </c>
      <c r="M243" s="43"/>
    </row>
    <row r="244" spans="2:13" x14ac:dyDescent="0.3">
      <c r="B244" s="67">
        <v>16</v>
      </c>
      <c r="C244" s="63">
        <v>45580</v>
      </c>
      <c r="D244" s="62">
        <v>0.30694444444444446</v>
      </c>
      <c r="E244" s="63">
        <v>45580</v>
      </c>
      <c r="F244" s="62">
        <v>0.70833333333333337</v>
      </c>
      <c r="G244" s="64">
        <v>578</v>
      </c>
      <c r="H244" s="41" t="s">
        <v>52</v>
      </c>
      <c r="I244" s="42" t="s">
        <v>53</v>
      </c>
      <c r="J244" s="53" t="s">
        <v>58</v>
      </c>
      <c r="K244" s="54">
        <v>239.54</v>
      </c>
      <c r="L244" s="55">
        <f t="shared" si="10"/>
        <v>96.148694444444445</v>
      </c>
      <c r="M244" s="43"/>
    </row>
    <row r="245" spans="2:13" x14ac:dyDescent="0.3">
      <c r="B245" s="67">
        <v>17</v>
      </c>
      <c r="C245" s="63">
        <v>45580</v>
      </c>
      <c r="D245" s="62">
        <v>0.70833333333333337</v>
      </c>
      <c r="E245" s="63">
        <v>45580</v>
      </c>
      <c r="F245" s="62">
        <v>0.7270833333333333</v>
      </c>
      <c r="G245" s="64">
        <v>27</v>
      </c>
      <c r="H245" s="39" t="s">
        <v>50</v>
      </c>
      <c r="I245" s="40" t="s">
        <v>53</v>
      </c>
      <c r="J245" s="53" t="s">
        <v>58</v>
      </c>
      <c r="K245" s="54">
        <v>239.54</v>
      </c>
      <c r="L245" s="55">
        <f t="shared" si="10"/>
        <v>4.4913749999999997</v>
      </c>
      <c r="M245" s="43"/>
    </row>
    <row r="246" spans="2:13" x14ac:dyDescent="0.3">
      <c r="B246" s="67">
        <v>18</v>
      </c>
      <c r="C246" s="63">
        <v>45581</v>
      </c>
      <c r="D246" s="62">
        <v>0.30694444444444446</v>
      </c>
      <c r="E246" s="63">
        <v>45581</v>
      </c>
      <c r="F246" s="62">
        <v>0.70833333333333337</v>
      </c>
      <c r="G246" s="64">
        <v>578</v>
      </c>
      <c r="H246" s="41" t="s">
        <v>52</v>
      </c>
      <c r="I246" s="42" t="s">
        <v>53</v>
      </c>
      <c r="J246" s="53" t="s">
        <v>58</v>
      </c>
      <c r="K246" s="54">
        <v>239.54</v>
      </c>
      <c r="L246" s="55">
        <f t="shared" si="10"/>
        <v>96.148694444444445</v>
      </c>
      <c r="M246" s="43"/>
    </row>
    <row r="247" spans="2:13" x14ac:dyDescent="0.3">
      <c r="B247" s="67">
        <v>19</v>
      </c>
      <c r="C247" s="63">
        <v>45582</v>
      </c>
      <c r="D247" s="62">
        <v>0.30277777777777776</v>
      </c>
      <c r="E247" s="63">
        <v>45582</v>
      </c>
      <c r="F247" s="62">
        <v>0.70833333333333337</v>
      </c>
      <c r="G247" s="64">
        <v>584</v>
      </c>
      <c r="H247" s="41" t="s">
        <v>52</v>
      </c>
      <c r="I247" s="42" t="s">
        <v>53</v>
      </c>
      <c r="J247" s="53" t="s">
        <v>58</v>
      </c>
      <c r="K247" s="54">
        <v>239.54</v>
      </c>
      <c r="L247" s="55">
        <f t="shared" si="10"/>
        <v>97.146777777777771</v>
      </c>
      <c r="M247" s="43"/>
    </row>
    <row r="248" spans="2:13" x14ac:dyDescent="0.3">
      <c r="B248" s="67">
        <v>20</v>
      </c>
      <c r="C248" s="63">
        <v>45582</v>
      </c>
      <c r="D248" s="62">
        <v>0.70833333333333337</v>
      </c>
      <c r="E248" s="63">
        <v>45582</v>
      </c>
      <c r="F248" s="62">
        <v>0.75277777777777777</v>
      </c>
      <c r="G248" s="64">
        <v>64</v>
      </c>
      <c r="H248" s="39" t="s">
        <v>50</v>
      </c>
      <c r="I248" s="40" t="s">
        <v>53</v>
      </c>
      <c r="J248" s="53" t="s">
        <v>58</v>
      </c>
      <c r="K248" s="54">
        <v>239.54</v>
      </c>
      <c r="L248" s="55">
        <f t="shared" si="10"/>
        <v>10.646222222222223</v>
      </c>
      <c r="M248" s="43"/>
    </row>
    <row r="249" spans="2:13" x14ac:dyDescent="0.3">
      <c r="B249" s="67">
        <v>21</v>
      </c>
      <c r="C249" s="63">
        <v>45583</v>
      </c>
      <c r="D249" s="62">
        <v>0.30555555555555558</v>
      </c>
      <c r="E249" s="63">
        <v>45583</v>
      </c>
      <c r="F249" s="62">
        <v>0.67083333333333328</v>
      </c>
      <c r="G249" s="64">
        <v>526</v>
      </c>
      <c r="H249" s="41" t="s">
        <v>52</v>
      </c>
      <c r="I249" s="42" t="s">
        <v>53</v>
      </c>
      <c r="J249" s="53" t="s">
        <v>58</v>
      </c>
      <c r="K249" s="54">
        <v>239.54</v>
      </c>
      <c r="L249" s="55">
        <f t="shared" si="10"/>
        <v>87.498638888888877</v>
      </c>
      <c r="M249" s="43"/>
    </row>
    <row r="250" spans="2:13" x14ac:dyDescent="0.3">
      <c r="B250" s="67">
        <v>22</v>
      </c>
      <c r="C250" s="63">
        <v>45584</v>
      </c>
      <c r="D250" s="62">
        <v>0.30208333333333331</v>
      </c>
      <c r="E250" s="63">
        <v>45584</v>
      </c>
      <c r="F250" s="62">
        <v>0.63541666666666663</v>
      </c>
      <c r="G250" s="64">
        <v>480</v>
      </c>
      <c r="H250" s="41" t="s">
        <v>52</v>
      </c>
      <c r="I250" s="42" t="s">
        <v>53</v>
      </c>
      <c r="J250" s="53" t="s">
        <v>58</v>
      </c>
      <c r="K250" s="54">
        <v>239.54</v>
      </c>
      <c r="L250" s="55">
        <f t="shared" si="10"/>
        <v>79.846666666666664</v>
      </c>
      <c r="M250" s="43"/>
    </row>
    <row r="251" spans="2:13" x14ac:dyDescent="0.3">
      <c r="B251" s="67">
        <v>23</v>
      </c>
      <c r="C251" s="63">
        <v>45585</v>
      </c>
      <c r="D251" s="62">
        <v>0.29791666666666666</v>
      </c>
      <c r="E251" s="63">
        <v>45585</v>
      </c>
      <c r="F251" s="62">
        <v>0.67222222222222228</v>
      </c>
      <c r="G251" s="64">
        <v>539</v>
      </c>
      <c r="H251" s="41" t="s">
        <v>52</v>
      </c>
      <c r="I251" s="42" t="s">
        <v>53</v>
      </c>
      <c r="J251" s="53" t="s">
        <v>58</v>
      </c>
      <c r="K251" s="54">
        <v>239.54</v>
      </c>
      <c r="L251" s="55">
        <f t="shared" si="10"/>
        <v>89.661152777777772</v>
      </c>
      <c r="M251" s="43"/>
    </row>
    <row r="252" spans="2:13" x14ac:dyDescent="0.3">
      <c r="B252" s="67">
        <v>24</v>
      </c>
      <c r="C252" s="63">
        <v>45586</v>
      </c>
      <c r="D252" s="62">
        <v>0.37777777777777777</v>
      </c>
      <c r="E252" s="63">
        <v>45586</v>
      </c>
      <c r="F252" s="62">
        <v>0.75</v>
      </c>
      <c r="G252" s="64">
        <v>536</v>
      </c>
      <c r="H252" s="41" t="s">
        <v>52</v>
      </c>
      <c r="I252" s="42" t="s">
        <v>53</v>
      </c>
      <c r="J252" s="53" t="s">
        <v>65</v>
      </c>
      <c r="K252" s="54">
        <v>263.947</v>
      </c>
      <c r="L252" s="55">
        <f t="shared" si="10"/>
        <v>98.246938888888891</v>
      </c>
      <c r="M252" s="43"/>
    </row>
    <row r="253" spans="2:13" x14ac:dyDescent="0.3">
      <c r="B253" s="67">
        <v>25</v>
      </c>
      <c r="C253" s="63">
        <v>45586</v>
      </c>
      <c r="D253" s="62">
        <v>0.75</v>
      </c>
      <c r="E253" s="63">
        <v>45586</v>
      </c>
      <c r="F253" s="62">
        <v>0.75763888888888886</v>
      </c>
      <c r="G253" s="64">
        <v>11</v>
      </c>
      <c r="H253" s="39" t="s">
        <v>50</v>
      </c>
      <c r="I253" s="40" t="s">
        <v>53</v>
      </c>
      <c r="J253" s="53" t="s">
        <v>65</v>
      </c>
      <c r="K253" s="54">
        <v>263.947</v>
      </c>
      <c r="L253" s="55">
        <f t="shared" si="10"/>
        <v>2.0162618055555557</v>
      </c>
      <c r="M253" s="43"/>
    </row>
    <row r="254" spans="2:13" x14ac:dyDescent="0.3">
      <c r="B254" s="67">
        <v>26</v>
      </c>
      <c r="C254" s="63">
        <v>45586</v>
      </c>
      <c r="D254" s="62">
        <v>0.34236111111111112</v>
      </c>
      <c r="E254" s="63">
        <v>45593</v>
      </c>
      <c r="F254" s="62">
        <v>0.58472222222222225</v>
      </c>
      <c r="G254" s="68">
        <v>10429</v>
      </c>
      <c r="H254" s="41" t="s">
        <v>52</v>
      </c>
      <c r="I254" s="42" t="s">
        <v>53</v>
      </c>
      <c r="J254" s="53" t="s">
        <v>51</v>
      </c>
      <c r="K254" s="54">
        <v>19.285</v>
      </c>
      <c r="L254" s="55">
        <f t="shared" si="10"/>
        <v>139.66893402777779</v>
      </c>
      <c r="M254" s="43"/>
    </row>
    <row r="255" spans="2:13" x14ac:dyDescent="0.3">
      <c r="B255" s="67">
        <v>27</v>
      </c>
      <c r="C255" s="63">
        <v>45586</v>
      </c>
      <c r="D255" s="62">
        <v>0.30833333333333335</v>
      </c>
      <c r="E255" s="63">
        <v>45586</v>
      </c>
      <c r="F255" s="62">
        <v>0.67222222222222228</v>
      </c>
      <c r="G255" s="64">
        <v>524</v>
      </c>
      <c r="H255" s="41" t="s">
        <v>52</v>
      </c>
      <c r="I255" s="42" t="s">
        <v>53</v>
      </c>
      <c r="J255" s="53" t="s">
        <v>58</v>
      </c>
      <c r="K255" s="54">
        <v>239.54</v>
      </c>
      <c r="L255" s="55">
        <f t="shared" si="10"/>
        <v>87.165944444444435</v>
      </c>
      <c r="M255" s="43"/>
    </row>
    <row r="256" spans="2:13" x14ac:dyDescent="0.3">
      <c r="B256" s="67">
        <v>28</v>
      </c>
      <c r="C256" s="63">
        <v>45587</v>
      </c>
      <c r="D256" s="62">
        <v>0.32777777777777778</v>
      </c>
      <c r="E256" s="63">
        <v>45587</v>
      </c>
      <c r="F256" s="62">
        <v>0.70833333333333337</v>
      </c>
      <c r="G256" s="64">
        <v>548</v>
      </c>
      <c r="H256" s="41" t="s">
        <v>52</v>
      </c>
      <c r="I256" s="42" t="s">
        <v>53</v>
      </c>
      <c r="J256" s="53" t="s">
        <v>58</v>
      </c>
      <c r="K256" s="54">
        <v>239.54</v>
      </c>
      <c r="L256" s="55">
        <f t="shared" si="10"/>
        <v>91.158277777777769</v>
      </c>
      <c r="M256" s="43"/>
    </row>
    <row r="257" spans="2:13" x14ac:dyDescent="0.3">
      <c r="B257" s="67">
        <v>29</v>
      </c>
      <c r="C257" s="63">
        <v>45587</v>
      </c>
      <c r="D257" s="62">
        <v>0.70833333333333337</v>
      </c>
      <c r="E257" s="63">
        <v>45587</v>
      </c>
      <c r="F257" s="62">
        <v>0.73819444444444449</v>
      </c>
      <c r="G257" s="64">
        <v>43</v>
      </c>
      <c r="H257" s="39" t="s">
        <v>50</v>
      </c>
      <c r="I257" s="40" t="s">
        <v>53</v>
      </c>
      <c r="J257" s="53" t="s">
        <v>58</v>
      </c>
      <c r="K257" s="54">
        <v>239.54</v>
      </c>
      <c r="L257" s="55">
        <f t="shared" si="10"/>
        <v>7.1529305555555558</v>
      </c>
      <c r="M257" s="43"/>
    </row>
    <row r="258" spans="2:13" x14ac:dyDescent="0.3">
      <c r="B258" s="67">
        <v>30</v>
      </c>
      <c r="C258" s="63">
        <v>45587</v>
      </c>
      <c r="D258" s="62">
        <v>0.48541666666666666</v>
      </c>
      <c r="E258" s="63">
        <v>45587</v>
      </c>
      <c r="F258" s="62">
        <v>0.52083333333333337</v>
      </c>
      <c r="G258" s="64">
        <v>51</v>
      </c>
      <c r="H258" s="41" t="s">
        <v>52</v>
      </c>
      <c r="I258" s="42" t="s">
        <v>53</v>
      </c>
      <c r="J258" s="53" t="s">
        <v>69</v>
      </c>
      <c r="K258" s="54">
        <v>138.238</v>
      </c>
      <c r="L258" s="55">
        <f t="shared" si="10"/>
        <v>4.8959291666666669</v>
      </c>
      <c r="M258" s="43"/>
    </row>
    <row r="259" spans="2:13" x14ac:dyDescent="0.3">
      <c r="B259" s="67">
        <v>31</v>
      </c>
      <c r="C259" s="63">
        <v>45587</v>
      </c>
      <c r="D259" s="62">
        <v>0.52083333333333337</v>
      </c>
      <c r="E259" s="63">
        <v>45587</v>
      </c>
      <c r="F259" s="62">
        <v>0.53888888888888886</v>
      </c>
      <c r="G259" s="64">
        <v>26</v>
      </c>
      <c r="H259" s="39" t="s">
        <v>50</v>
      </c>
      <c r="I259" s="40" t="s">
        <v>53</v>
      </c>
      <c r="J259" s="53" t="s">
        <v>69</v>
      </c>
      <c r="K259" s="54">
        <v>138.238</v>
      </c>
      <c r="L259" s="55">
        <f t="shared" si="10"/>
        <v>2.4959638888888884</v>
      </c>
      <c r="M259" s="43"/>
    </row>
    <row r="260" spans="2:13" x14ac:dyDescent="0.3">
      <c r="B260" s="67">
        <v>32</v>
      </c>
      <c r="C260" s="63">
        <v>45588</v>
      </c>
      <c r="D260" s="62">
        <v>0.30694444444444446</v>
      </c>
      <c r="E260" s="63">
        <v>45588</v>
      </c>
      <c r="F260" s="62">
        <v>0.70833333333333337</v>
      </c>
      <c r="G260" s="64">
        <v>578</v>
      </c>
      <c r="H260" s="41" t="s">
        <v>52</v>
      </c>
      <c r="I260" s="42" t="s">
        <v>53</v>
      </c>
      <c r="J260" s="53" t="s">
        <v>58</v>
      </c>
      <c r="K260" s="54">
        <v>239.54</v>
      </c>
      <c r="L260" s="55">
        <f t="shared" si="10"/>
        <v>96.148694444444445</v>
      </c>
      <c r="M260" s="43"/>
    </row>
    <row r="261" spans="2:13" x14ac:dyDescent="0.3">
      <c r="B261" s="67">
        <v>33</v>
      </c>
      <c r="C261" s="63">
        <v>45588</v>
      </c>
      <c r="D261" s="62">
        <v>0.70833333333333337</v>
      </c>
      <c r="E261" s="63">
        <v>45588</v>
      </c>
      <c r="F261" s="62">
        <v>0.73611111111111116</v>
      </c>
      <c r="G261" s="64">
        <v>40</v>
      </c>
      <c r="H261" s="39" t="s">
        <v>50</v>
      </c>
      <c r="I261" s="40" t="s">
        <v>53</v>
      </c>
      <c r="J261" s="53" t="s">
        <v>58</v>
      </c>
      <c r="K261" s="54">
        <v>239.54</v>
      </c>
      <c r="L261" s="55">
        <f t="shared" si="10"/>
        <v>6.6538888888888881</v>
      </c>
      <c r="M261" s="43"/>
    </row>
    <row r="262" spans="2:13" x14ac:dyDescent="0.3">
      <c r="B262" s="67">
        <v>34</v>
      </c>
      <c r="C262" s="63">
        <v>45589</v>
      </c>
      <c r="D262" s="62">
        <v>0.31180555555555556</v>
      </c>
      <c r="E262" s="63">
        <v>45589</v>
      </c>
      <c r="F262" s="62">
        <v>0.70833333333333337</v>
      </c>
      <c r="G262" s="64">
        <v>571</v>
      </c>
      <c r="H262" s="41" t="s">
        <v>52</v>
      </c>
      <c r="I262" s="42" t="s">
        <v>53</v>
      </c>
      <c r="J262" s="53" t="s">
        <v>58</v>
      </c>
      <c r="K262" s="54">
        <v>239.54</v>
      </c>
      <c r="L262" s="55">
        <f t="shared" si="10"/>
        <v>94.984263888888876</v>
      </c>
      <c r="M262" s="43"/>
    </row>
    <row r="263" spans="2:13" x14ac:dyDescent="0.3">
      <c r="B263" s="67">
        <v>35</v>
      </c>
      <c r="C263" s="63">
        <v>45589</v>
      </c>
      <c r="D263" s="62">
        <v>0.70833333333333337</v>
      </c>
      <c r="E263" s="63">
        <v>45589</v>
      </c>
      <c r="F263" s="62">
        <v>0.75555555555555554</v>
      </c>
      <c r="G263" s="64">
        <v>68</v>
      </c>
      <c r="H263" s="39" t="s">
        <v>50</v>
      </c>
      <c r="I263" s="40" t="s">
        <v>53</v>
      </c>
      <c r="J263" s="53" t="s">
        <v>58</v>
      </c>
      <c r="K263" s="54">
        <v>239.54</v>
      </c>
      <c r="L263" s="55">
        <f t="shared" si="10"/>
        <v>11.311611111111111</v>
      </c>
      <c r="M263" s="43"/>
    </row>
    <row r="264" spans="2:13" x14ac:dyDescent="0.3">
      <c r="B264" s="67">
        <v>36</v>
      </c>
      <c r="C264" s="63">
        <v>45590</v>
      </c>
      <c r="D264" s="62">
        <v>0.30208333333333331</v>
      </c>
      <c r="E264" s="63">
        <v>45590</v>
      </c>
      <c r="F264" s="62">
        <v>0.68125000000000002</v>
      </c>
      <c r="G264" s="64">
        <v>546</v>
      </c>
      <c r="H264" s="41" t="s">
        <v>52</v>
      </c>
      <c r="I264" s="42" t="s">
        <v>53</v>
      </c>
      <c r="J264" s="53" t="s">
        <v>58</v>
      </c>
      <c r="K264" s="54">
        <v>239.54</v>
      </c>
      <c r="L264" s="55">
        <f t="shared" si="10"/>
        <v>90.825583333333327</v>
      </c>
      <c r="M264" s="43"/>
    </row>
    <row r="265" spans="2:13" x14ac:dyDescent="0.3">
      <c r="B265" s="67">
        <v>37</v>
      </c>
      <c r="C265" s="63">
        <v>45591</v>
      </c>
      <c r="D265" s="62">
        <v>0.32708333333333334</v>
      </c>
      <c r="E265" s="63">
        <v>45591</v>
      </c>
      <c r="F265" s="62">
        <v>0.70833333333333337</v>
      </c>
      <c r="G265" s="64">
        <v>549</v>
      </c>
      <c r="H265" s="41" t="s">
        <v>52</v>
      </c>
      <c r="I265" s="42" t="s">
        <v>53</v>
      </c>
      <c r="J265" s="53" t="s">
        <v>58</v>
      </c>
      <c r="K265" s="54">
        <v>239.54</v>
      </c>
      <c r="L265" s="55">
        <f t="shared" si="10"/>
        <v>91.324624999999997</v>
      </c>
      <c r="M265" s="43"/>
    </row>
    <row r="266" spans="2:13" x14ac:dyDescent="0.3">
      <c r="B266" s="67">
        <v>38</v>
      </c>
      <c r="C266" s="63">
        <v>45591</v>
      </c>
      <c r="D266" s="62">
        <v>0.70833333333333337</v>
      </c>
      <c r="E266" s="63">
        <v>45591</v>
      </c>
      <c r="F266" s="62">
        <v>0.72152777777777777</v>
      </c>
      <c r="G266" s="64">
        <v>19</v>
      </c>
      <c r="H266" s="39" t="s">
        <v>50</v>
      </c>
      <c r="I266" s="40" t="s">
        <v>53</v>
      </c>
      <c r="J266" s="53" t="s">
        <v>58</v>
      </c>
      <c r="K266" s="54">
        <v>239.54</v>
      </c>
      <c r="L266" s="55">
        <f t="shared" si="10"/>
        <v>3.1605972222222221</v>
      </c>
      <c r="M266" s="43"/>
    </row>
    <row r="267" spans="2:13" x14ac:dyDescent="0.3">
      <c r="B267" s="67">
        <v>39</v>
      </c>
      <c r="C267" s="63">
        <v>45592</v>
      </c>
      <c r="D267" s="62">
        <v>0.3263888888888889</v>
      </c>
      <c r="E267" s="63">
        <v>45592</v>
      </c>
      <c r="F267" s="62">
        <v>0.68125000000000002</v>
      </c>
      <c r="G267" s="64">
        <v>511</v>
      </c>
      <c r="H267" s="41" t="s">
        <v>52</v>
      </c>
      <c r="I267" s="42" t="s">
        <v>53</v>
      </c>
      <c r="J267" s="53" t="s">
        <v>58</v>
      </c>
      <c r="K267" s="54">
        <v>239.54</v>
      </c>
      <c r="L267" s="55">
        <f t="shared" si="10"/>
        <v>85.003430555555553</v>
      </c>
      <c r="M267" s="43"/>
    </row>
    <row r="268" spans="2:13" x14ac:dyDescent="0.3">
      <c r="B268" s="67">
        <v>40</v>
      </c>
      <c r="C268" s="63">
        <v>45593</v>
      </c>
      <c r="D268" s="62">
        <v>0.30138888888888887</v>
      </c>
      <c r="E268" s="63">
        <v>45593</v>
      </c>
      <c r="F268" s="62">
        <v>0.65972222222222221</v>
      </c>
      <c r="G268" s="64">
        <v>516</v>
      </c>
      <c r="H268" s="41" t="s">
        <v>52</v>
      </c>
      <c r="I268" s="42" t="s">
        <v>53</v>
      </c>
      <c r="J268" s="53" t="s">
        <v>58</v>
      </c>
      <c r="K268" s="54">
        <v>239.54</v>
      </c>
      <c r="L268" s="55">
        <f t="shared" si="10"/>
        <v>85.835166666666666</v>
      </c>
      <c r="M268" s="43"/>
    </row>
    <row r="269" spans="2:13" x14ac:dyDescent="0.3">
      <c r="B269" s="67">
        <v>41</v>
      </c>
      <c r="C269" s="63">
        <v>45593</v>
      </c>
      <c r="D269" s="62">
        <v>0.97222222222222221</v>
      </c>
      <c r="E269" s="63">
        <v>45594</v>
      </c>
      <c r="F269" s="62">
        <v>0.45902777777777776</v>
      </c>
      <c r="G269" s="64">
        <v>701</v>
      </c>
      <c r="H269" s="60" t="s">
        <v>50</v>
      </c>
      <c r="I269" s="61" t="s">
        <v>62</v>
      </c>
      <c r="J269" s="53" t="s">
        <v>51</v>
      </c>
      <c r="K269" s="54">
        <v>18.797000000000001</v>
      </c>
      <c r="L269" s="55">
        <f t="shared" si="10"/>
        <v>9.150484027777777</v>
      </c>
      <c r="M269" s="43"/>
    </row>
    <row r="270" spans="2:13" x14ac:dyDescent="0.3">
      <c r="B270" s="67">
        <v>42</v>
      </c>
      <c r="C270" s="63">
        <v>45594</v>
      </c>
      <c r="D270" s="62">
        <v>0.29444444444444445</v>
      </c>
      <c r="E270" s="63">
        <v>45594</v>
      </c>
      <c r="F270" s="62">
        <v>0.70833333333333337</v>
      </c>
      <c r="G270" s="64">
        <v>596</v>
      </c>
      <c r="H270" s="41" t="s">
        <v>52</v>
      </c>
      <c r="I270" s="42" t="s">
        <v>53</v>
      </c>
      <c r="J270" s="53" t="s">
        <v>58</v>
      </c>
      <c r="K270" s="54">
        <v>239.54</v>
      </c>
      <c r="L270" s="55">
        <f t="shared" si="10"/>
        <v>99.142944444444439</v>
      </c>
      <c r="M270" s="43"/>
    </row>
    <row r="271" spans="2:13" x14ac:dyDescent="0.3">
      <c r="B271" s="67">
        <v>43</v>
      </c>
      <c r="C271" s="63">
        <v>45594</v>
      </c>
      <c r="D271" s="62">
        <v>0.70833333333333337</v>
      </c>
      <c r="E271" s="63">
        <v>45594</v>
      </c>
      <c r="F271" s="62">
        <v>0.71388888888888891</v>
      </c>
      <c r="G271" s="64">
        <v>8</v>
      </c>
      <c r="H271" s="39" t="s">
        <v>50</v>
      </c>
      <c r="I271" s="40" t="s">
        <v>53</v>
      </c>
      <c r="J271" s="53" t="s">
        <v>58</v>
      </c>
      <c r="K271" s="54">
        <v>239.54</v>
      </c>
      <c r="L271" s="55">
        <f t="shared" si="10"/>
        <v>1.3307777777777778</v>
      </c>
      <c r="M271" s="43"/>
    </row>
    <row r="272" spans="2:13" ht="15" thickBot="1" x14ac:dyDescent="0.35">
      <c r="B272" s="67">
        <v>44</v>
      </c>
      <c r="C272" s="63">
        <v>45595</v>
      </c>
      <c r="D272" s="62">
        <v>0.32291666666666669</v>
      </c>
      <c r="E272" s="63">
        <v>45595</v>
      </c>
      <c r="F272" s="62">
        <v>0.61250000000000004</v>
      </c>
      <c r="G272" s="64">
        <v>417</v>
      </c>
      <c r="H272" s="41" t="s">
        <v>52</v>
      </c>
      <c r="I272" s="42" t="s">
        <v>53</v>
      </c>
      <c r="J272" s="53" t="s">
        <v>58</v>
      </c>
      <c r="K272" s="54">
        <v>239.54</v>
      </c>
      <c r="L272" s="55">
        <f t="shared" si="10"/>
        <v>69.366791666666671</v>
      </c>
      <c r="M272" s="43"/>
    </row>
    <row r="273" spans="2:23" x14ac:dyDescent="0.3">
      <c r="B273" s="27" t="s">
        <v>14</v>
      </c>
      <c r="C273" s="28"/>
      <c r="D273" s="28"/>
      <c r="E273" s="28"/>
      <c r="F273" s="28"/>
      <c r="G273" s="31">
        <f>SUM(G229:G272)</f>
        <v>50137</v>
      </c>
      <c r="H273" s="71" t="s">
        <v>15</v>
      </c>
      <c r="I273" s="72"/>
      <c r="J273" s="72"/>
      <c r="K273" s="72"/>
      <c r="L273" s="29">
        <f>SUM(L229:L272)</f>
        <v>3324.0419652777778</v>
      </c>
      <c r="M273" s="43"/>
    </row>
    <row r="274" spans="2:23" ht="15" thickBot="1" x14ac:dyDescent="0.35">
      <c r="B274" s="73" t="s">
        <v>16</v>
      </c>
      <c r="C274" s="74"/>
      <c r="D274" s="74"/>
      <c r="E274" s="74"/>
      <c r="F274" s="75"/>
      <c r="G274" s="32">
        <f>G219+G273</f>
        <v>64954</v>
      </c>
      <c r="H274" s="76" t="s">
        <v>17</v>
      </c>
      <c r="I274" s="77"/>
      <c r="J274" s="77"/>
      <c r="K274" s="77"/>
      <c r="L274" s="30">
        <f>L219+L273</f>
        <v>5276.3551819444447</v>
      </c>
      <c r="M274" s="43"/>
    </row>
    <row r="275" spans="2:23" x14ac:dyDescent="0.3">
      <c r="M275" s="43"/>
    </row>
    <row r="276" spans="2:23" ht="15" thickBot="1" x14ac:dyDescent="0.35">
      <c r="M276" s="43"/>
    </row>
    <row r="277" spans="2:23" x14ac:dyDescent="0.3">
      <c r="B277" s="78" t="s">
        <v>42</v>
      </c>
      <c r="C277" s="79"/>
      <c r="D277" s="79"/>
      <c r="E277" s="79"/>
      <c r="F277" s="79"/>
      <c r="G277" s="79"/>
      <c r="H277" s="79"/>
      <c r="I277" s="79"/>
      <c r="J277" s="79"/>
      <c r="K277" s="79"/>
      <c r="L277" s="80"/>
      <c r="M277" s="43"/>
    </row>
    <row r="278" spans="2:23" ht="15" thickBot="1" x14ac:dyDescent="0.35">
      <c r="B278" s="81"/>
      <c r="C278" s="82"/>
      <c r="D278" s="82"/>
      <c r="E278" s="82"/>
      <c r="F278" s="82"/>
      <c r="G278" s="82"/>
      <c r="H278" s="82"/>
      <c r="I278" s="82"/>
      <c r="J278" s="82"/>
      <c r="K278" s="82"/>
      <c r="L278" s="83"/>
      <c r="M278" s="43"/>
    </row>
    <row r="279" spans="2:23" ht="15" thickBot="1" x14ac:dyDescent="0.35">
      <c r="B279" s="16"/>
      <c r="C279" s="35"/>
      <c r="D279" s="17"/>
      <c r="E279" s="17"/>
      <c r="F279" s="17"/>
      <c r="G279" s="17"/>
      <c r="H279" s="17"/>
      <c r="I279" s="17"/>
      <c r="J279" s="17"/>
      <c r="K279" s="17"/>
      <c r="L279" s="17"/>
      <c r="M279" s="43"/>
    </row>
    <row r="280" spans="2:23" ht="15" thickBot="1" x14ac:dyDescent="0.35">
      <c r="B280" s="84" t="s">
        <v>1</v>
      </c>
      <c r="C280" s="85"/>
      <c r="D280" s="18"/>
      <c r="E280" s="19"/>
      <c r="F280" s="18"/>
      <c r="G280" s="19"/>
      <c r="H280" s="19"/>
      <c r="I280" s="19"/>
      <c r="J280" s="19"/>
      <c r="K280" s="19"/>
      <c r="L280" s="19"/>
      <c r="M280" s="43"/>
    </row>
    <row r="281" spans="2:23" ht="15" thickBot="1" x14ac:dyDescent="0.35">
      <c r="B281" s="86" t="s">
        <v>2</v>
      </c>
      <c r="C281" s="87"/>
      <c r="D281" s="66"/>
      <c r="E281" s="66"/>
      <c r="F281" s="66"/>
      <c r="G281" s="66"/>
      <c r="H281" s="66"/>
      <c r="I281" s="66"/>
      <c r="J281" s="66"/>
      <c r="K281" s="66"/>
      <c r="L281" s="20"/>
      <c r="M281" s="43"/>
    </row>
    <row r="282" spans="2:23" x14ac:dyDescent="0.3">
      <c r="B282" s="88"/>
      <c r="C282" s="90" t="s">
        <v>3</v>
      </c>
      <c r="D282" s="91"/>
      <c r="E282" s="90" t="s">
        <v>4</v>
      </c>
      <c r="F282" s="91"/>
      <c r="G282" s="92" t="s">
        <v>5</v>
      </c>
      <c r="H282" s="92" t="s">
        <v>6</v>
      </c>
      <c r="I282" s="92" t="s">
        <v>7</v>
      </c>
      <c r="J282" s="92" t="s">
        <v>8</v>
      </c>
      <c r="K282" s="92" t="s">
        <v>9</v>
      </c>
      <c r="L282" s="94" t="s">
        <v>10</v>
      </c>
      <c r="M282" s="43"/>
    </row>
    <row r="283" spans="2:23" ht="26.4" customHeight="1" thickBot="1" x14ac:dyDescent="0.35">
      <c r="B283" s="89"/>
      <c r="C283" s="21" t="s">
        <v>11</v>
      </c>
      <c r="D283" s="21" t="s">
        <v>12</v>
      </c>
      <c r="E283" s="21" t="s">
        <v>13</v>
      </c>
      <c r="F283" s="21" t="s">
        <v>12</v>
      </c>
      <c r="G283" s="93"/>
      <c r="H283" s="93"/>
      <c r="I283" s="93"/>
      <c r="J283" s="93"/>
      <c r="K283" s="93"/>
      <c r="L283" s="95"/>
      <c r="M283" s="43"/>
    </row>
    <row r="284" spans="2:23" x14ac:dyDescent="0.3">
      <c r="B284" s="67">
        <v>1</v>
      </c>
      <c r="C284" s="63">
        <v>45597</v>
      </c>
      <c r="D284" s="62">
        <v>0</v>
      </c>
      <c r="E284" s="63">
        <v>45597</v>
      </c>
      <c r="F284" s="62">
        <v>0.43333333333333335</v>
      </c>
      <c r="G284" s="64">
        <v>624</v>
      </c>
      <c r="H284" s="41" t="s">
        <v>52</v>
      </c>
      <c r="I284" s="42" t="s">
        <v>53</v>
      </c>
      <c r="J284" s="53" t="s">
        <v>56</v>
      </c>
      <c r="K284" s="54">
        <v>63.758000000000003</v>
      </c>
      <c r="L284" s="55">
        <f t="shared" ref="L284:L314" si="11">G284/1440*K284</f>
        <v>27.628466666666668</v>
      </c>
      <c r="M284" s="43"/>
      <c r="N284" s="118"/>
      <c r="O284" s="118"/>
      <c r="P284" s="118"/>
      <c r="Q284" s="118"/>
      <c r="R284" s="118"/>
      <c r="S284" s="118"/>
      <c r="T284" s="118"/>
      <c r="U284" s="118"/>
      <c r="V284" s="118"/>
      <c r="W284" s="118"/>
    </row>
    <row r="285" spans="2:23" x14ac:dyDescent="0.3">
      <c r="B285" s="67">
        <v>2</v>
      </c>
      <c r="C285" s="63">
        <v>45602</v>
      </c>
      <c r="D285" s="62">
        <v>0.4201388888888889</v>
      </c>
      <c r="E285" s="63">
        <v>45602</v>
      </c>
      <c r="F285" s="62">
        <v>0.53541666666666665</v>
      </c>
      <c r="G285" s="64">
        <v>166</v>
      </c>
      <c r="H285" s="41" t="s">
        <v>52</v>
      </c>
      <c r="I285" s="42" t="s">
        <v>53</v>
      </c>
      <c r="J285" s="53" t="s">
        <v>51</v>
      </c>
      <c r="K285" s="54">
        <v>9.7530000000000001</v>
      </c>
      <c r="L285" s="55">
        <f t="shared" si="11"/>
        <v>1.1243041666666667</v>
      </c>
      <c r="M285" s="43"/>
      <c r="N285" s="118"/>
      <c r="O285" s="118"/>
      <c r="P285" s="118"/>
      <c r="Q285" s="118"/>
      <c r="R285" s="118"/>
      <c r="S285" s="118"/>
      <c r="T285" s="118"/>
      <c r="U285" s="118"/>
      <c r="V285" s="118"/>
      <c r="W285" s="118"/>
    </row>
    <row r="286" spans="2:23" x14ac:dyDescent="0.3">
      <c r="B286" s="67">
        <v>3</v>
      </c>
      <c r="C286" s="63">
        <v>45615</v>
      </c>
      <c r="D286" s="62">
        <v>0.32569444444444445</v>
      </c>
      <c r="E286" s="63">
        <v>45615</v>
      </c>
      <c r="F286" s="62">
        <v>0.375</v>
      </c>
      <c r="G286" s="64">
        <v>71</v>
      </c>
      <c r="H286" s="39" t="s">
        <v>50</v>
      </c>
      <c r="I286" s="40" t="s">
        <v>53</v>
      </c>
      <c r="J286" s="53" t="s">
        <v>58</v>
      </c>
      <c r="K286" s="54">
        <v>318.63900000000001</v>
      </c>
      <c r="L286" s="55">
        <f t="shared" si="11"/>
        <v>15.710672916666667</v>
      </c>
      <c r="M286" s="43"/>
      <c r="N286" s="118"/>
      <c r="O286" s="118"/>
      <c r="P286" s="118"/>
      <c r="Q286" s="118"/>
      <c r="R286" s="118"/>
      <c r="S286" s="118"/>
      <c r="T286" s="118"/>
      <c r="U286" s="118"/>
      <c r="V286" s="118"/>
      <c r="W286" s="118"/>
    </row>
    <row r="287" spans="2:23" x14ac:dyDescent="0.3">
      <c r="B287" s="67">
        <v>4</v>
      </c>
      <c r="C287" s="63">
        <v>45615</v>
      </c>
      <c r="D287" s="62">
        <v>0.375</v>
      </c>
      <c r="E287" s="63">
        <v>45615</v>
      </c>
      <c r="F287" s="62">
        <v>0.69652777777777775</v>
      </c>
      <c r="G287" s="64">
        <v>463</v>
      </c>
      <c r="H287" s="41" t="s">
        <v>52</v>
      </c>
      <c r="I287" s="42" t="s">
        <v>53</v>
      </c>
      <c r="J287" s="53" t="s">
        <v>58</v>
      </c>
      <c r="K287" s="54">
        <v>318.63900000000001</v>
      </c>
      <c r="L287" s="55">
        <f t="shared" si="11"/>
        <v>102.45128958333335</v>
      </c>
      <c r="M287" s="43"/>
      <c r="N287" s="118"/>
      <c r="O287" s="118"/>
      <c r="P287" s="118"/>
      <c r="Q287" s="118"/>
      <c r="R287" s="118"/>
      <c r="S287" s="118"/>
      <c r="T287" s="118"/>
      <c r="U287" s="118"/>
      <c r="V287" s="118"/>
      <c r="W287" s="118"/>
    </row>
    <row r="288" spans="2:23" x14ac:dyDescent="0.3">
      <c r="B288" s="67">
        <v>5</v>
      </c>
      <c r="C288" s="63">
        <v>45616</v>
      </c>
      <c r="D288" s="62">
        <v>0.31944444444444442</v>
      </c>
      <c r="E288" s="63">
        <v>45616</v>
      </c>
      <c r="F288" s="62">
        <v>0.375</v>
      </c>
      <c r="G288" s="64">
        <v>80</v>
      </c>
      <c r="H288" s="39" t="s">
        <v>50</v>
      </c>
      <c r="I288" s="40" t="s">
        <v>53</v>
      </c>
      <c r="J288" s="53" t="s">
        <v>58</v>
      </c>
      <c r="K288" s="54">
        <v>318.63900000000001</v>
      </c>
      <c r="L288" s="55">
        <f t="shared" si="11"/>
        <v>17.702166666666667</v>
      </c>
      <c r="M288" s="43"/>
      <c r="N288" s="118"/>
      <c r="O288" s="118"/>
      <c r="P288" s="118"/>
      <c r="Q288" s="118"/>
      <c r="R288" s="118"/>
      <c r="S288" s="118"/>
      <c r="T288" s="118"/>
      <c r="U288" s="118"/>
      <c r="V288" s="118"/>
      <c r="W288" s="118"/>
    </row>
    <row r="289" spans="2:23" x14ac:dyDescent="0.3">
      <c r="B289" s="67">
        <v>6</v>
      </c>
      <c r="C289" s="63">
        <v>45616</v>
      </c>
      <c r="D289" s="62">
        <v>0.375</v>
      </c>
      <c r="E289" s="63">
        <v>45616</v>
      </c>
      <c r="F289" s="62">
        <v>0.57499999999999996</v>
      </c>
      <c r="G289" s="64">
        <v>288</v>
      </c>
      <c r="H289" s="41" t="s">
        <v>52</v>
      </c>
      <c r="I289" s="42" t="s">
        <v>53</v>
      </c>
      <c r="J289" s="53" t="s">
        <v>58</v>
      </c>
      <c r="K289" s="54">
        <v>318.63900000000001</v>
      </c>
      <c r="L289" s="55">
        <f t="shared" si="11"/>
        <v>63.727800000000002</v>
      </c>
      <c r="M289" s="43"/>
      <c r="N289" s="118"/>
      <c r="O289" s="118"/>
      <c r="P289" s="118"/>
      <c r="Q289" s="118"/>
      <c r="R289" s="118"/>
      <c r="S289" s="118"/>
      <c r="T289" s="118"/>
      <c r="U289" s="118"/>
      <c r="V289" s="118"/>
      <c r="W289" s="118"/>
    </row>
    <row r="290" spans="2:23" x14ac:dyDescent="0.3">
      <c r="B290" s="67">
        <v>7</v>
      </c>
      <c r="C290" s="63">
        <v>45617</v>
      </c>
      <c r="D290" s="62">
        <v>0.35069444444444442</v>
      </c>
      <c r="E290" s="63">
        <v>45617</v>
      </c>
      <c r="F290" s="62">
        <v>0.375</v>
      </c>
      <c r="G290" s="64">
        <v>35</v>
      </c>
      <c r="H290" s="39" t="s">
        <v>50</v>
      </c>
      <c r="I290" s="40" t="s">
        <v>53</v>
      </c>
      <c r="J290" s="53" t="s">
        <v>58</v>
      </c>
      <c r="K290" s="54">
        <v>318.63900000000001</v>
      </c>
      <c r="L290" s="55">
        <f t="shared" si="11"/>
        <v>7.7446979166666674</v>
      </c>
      <c r="M290" s="43"/>
      <c r="N290" s="118"/>
      <c r="O290" s="118"/>
      <c r="P290" s="118"/>
      <c r="Q290" s="118"/>
      <c r="R290" s="118"/>
      <c r="S290" s="118"/>
      <c r="T290" s="118"/>
      <c r="U290" s="118"/>
      <c r="V290" s="118"/>
      <c r="W290" s="118"/>
    </row>
    <row r="291" spans="2:23" x14ac:dyDescent="0.3">
      <c r="B291" s="67">
        <v>8</v>
      </c>
      <c r="C291" s="63">
        <v>45617</v>
      </c>
      <c r="D291" s="62">
        <v>0.375</v>
      </c>
      <c r="E291" s="63">
        <v>45617</v>
      </c>
      <c r="F291" s="62">
        <v>0.61944444444444446</v>
      </c>
      <c r="G291" s="64">
        <v>352</v>
      </c>
      <c r="H291" s="41" t="s">
        <v>52</v>
      </c>
      <c r="I291" s="42" t="s">
        <v>53</v>
      </c>
      <c r="J291" s="53" t="s">
        <v>58</v>
      </c>
      <c r="K291" s="54">
        <v>318.63900000000001</v>
      </c>
      <c r="L291" s="55">
        <f t="shared" si="11"/>
        <v>77.889533333333333</v>
      </c>
      <c r="M291" s="43"/>
      <c r="N291" s="118"/>
      <c r="O291" s="118"/>
      <c r="P291" s="118"/>
      <c r="Q291" s="118"/>
      <c r="R291" s="118"/>
      <c r="S291" s="118"/>
      <c r="T291" s="118"/>
      <c r="U291" s="118"/>
      <c r="V291" s="118"/>
      <c r="W291" s="118"/>
    </row>
    <row r="292" spans="2:23" x14ac:dyDescent="0.3">
      <c r="B292" s="67">
        <v>9</v>
      </c>
      <c r="C292" s="63">
        <v>45618</v>
      </c>
      <c r="D292" s="62">
        <v>0.85972222222222228</v>
      </c>
      <c r="E292" s="63">
        <v>45618</v>
      </c>
      <c r="F292" s="62">
        <v>0.86805555555555558</v>
      </c>
      <c r="G292" s="64">
        <v>12</v>
      </c>
      <c r="H292" s="41" t="s">
        <v>52</v>
      </c>
      <c r="I292" s="42" t="s">
        <v>53</v>
      </c>
      <c r="J292" s="53" t="s">
        <v>51</v>
      </c>
      <c r="K292" s="54">
        <v>10.577999999999999</v>
      </c>
      <c r="L292" s="55">
        <f t="shared" si="11"/>
        <v>8.8149999999999992E-2</v>
      </c>
      <c r="M292" s="43"/>
      <c r="N292" s="118"/>
      <c r="O292" s="118"/>
      <c r="P292" s="118"/>
      <c r="Q292" s="118"/>
      <c r="R292" s="118"/>
      <c r="S292" s="118"/>
      <c r="T292" s="118"/>
      <c r="U292" s="118"/>
      <c r="V292" s="118"/>
      <c r="W292" s="118"/>
    </row>
    <row r="293" spans="2:23" x14ac:dyDescent="0.3">
      <c r="B293" s="67">
        <v>10</v>
      </c>
      <c r="C293" s="63">
        <v>45618</v>
      </c>
      <c r="D293" s="62">
        <v>0.21111111111111111</v>
      </c>
      <c r="E293" s="63">
        <v>45618</v>
      </c>
      <c r="F293" s="62">
        <v>0.24583333333333332</v>
      </c>
      <c r="G293" s="64">
        <v>50</v>
      </c>
      <c r="H293" s="60" t="s">
        <v>50</v>
      </c>
      <c r="I293" s="61" t="s">
        <v>85</v>
      </c>
      <c r="J293" s="53" t="s">
        <v>56</v>
      </c>
      <c r="K293" s="54">
        <v>65.748999999999995</v>
      </c>
      <c r="L293" s="55">
        <f t="shared" si="11"/>
        <v>2.2829513888888888</v>
      </c>
      <c r="M293" s="43"/>
      <c r="N293" s="118"/>
      <c r="O293" s="118"/>
      <c r="P293" s="118"/>
      <c r="Q293" s="118"/>
      <c r="R293" s="118"/>
      <c r="S293" s="118"/>
      <c r="T293" s="118"/>
      <c r="U293" s="118"/>
      <c r="V293" s="118"/>
      <c r="W293" s="118"/>
    </row>
    <row r="294" spans="2:23" x14ac:dyDescent="0.3">
      <c r="B294" s="67">
        <v>11</v>
      </c>
      <c r="C294" s="63">
        <v>45618</v>
      </c>
      <c r="D294" s="62">
        <v>0.18958333333333333</v>
      </c>
      <c r="E294" s="63">
        <v>45618</v>
      </c>
      <c r="F294" s="62">
        <v>0.4236111111111111</v>
      </c>
      <c r="G294" s="64">
        <v>337</v>
      </c>
      <c r="H294" s="60" t="s">
        <v>50</v>
      </c>
      <c r="I294" s="61" t="s">
        <v>62</v>
      </c>
      <c r="J294" s="53" t="s">
        <v>51</v>
      </c>
      <c r="K294" s="54">
        <v>10.577999999999999</v>
      </c>
      <c r="L294" s="55">
        <f t="shared" si="11"/>
        <v>2.4755458333333333</v>
      </c>
      <c r="M294" s="43"/>
      <c r="N294" s="118"/>
      <c r="O294" s="118"/>
      <c r="P294" s="118"/>
      <c r="Q294" s="118"/>
      <c r="R294" s="118"/>
      <c r="S294" s="118"/>
      <c r="T294" s="118"/>
      <c r="U294" s="118"/>
      <c r="V294" s="118"/>
      <c r="W294" s="118"/>
    </row>
    <row r="295" spans="2:23" x14ac:dyDescent="0.3">
      <c r="B295" s="67">
        <v>12</v>
      </c>
      <c r="C295" s="63">
        <v>45618</v>
      </c>
      <c r="D295" s="62">
        <v>0.25833333333333336</v>
      </c>
      <c r="E295" s="63">
        <v>45618</v>
      </c>
      <c r="F295" s="62">
        <v>0.26944444444444443</v>
      </c>
      <c r="G295" s="64">
        <v>16</v>
      </c>
      <c r="H295" s="60" t="s">
        <v>50</v>
      </c>
      <c r="I295" s="61" t="s">
        <v>62</v>
      </c>
      <c r="J295" s="53" t="s">
        <v>56</v>
      </c>
      <c r="K295" s="54">
        <v>65.748999999999995</v>
      </c>
      <c r="L295" s="55">
        <f t="shared" si="11"/>
        <v>0.73054444444444444</v>
      </c>
      <c r="M295" s="43"/>
      <c r="N295" s="118"/>
      <c r="O295" s="118"/>
      <c r="P295" s="118"/>
      <c r="Q295" s="118"/>
      <c r="R295" s="118"/>
      <c r="S295" s="118"/>
      <c r="T295" s="118"/>
      <c r="U295" s="118"/>
      <c r="V295" s="118"/>
      <c r="W295" s="118"/>
    </row>
    <row r="296" spans="2:23" x14ac:dyDescent="0.3">
      <c r="B296" s="67">
        <v>13</v>
      </c>
      <c r="C296" s="63">
        <v>45618</v>
      </c>
      <c r="D296" s="62">
        <v>0.43194444444444446</v>
      </c>
      <c r="E296" s="63">
        <v>45618</v>
      </c>
      <c r="F296" s="62">
        <v>0.48194444444444445</v>
      </c>
      <c r="G296" s="64">
        <v>72</v>
      </c>
      <c r="H296" s="60" t="s">
        <v>50</v>
      </c>
      <c r="I296" s="61" t="s">
        <v>62</v>
      </c>
      <c r="J296" s="53" t="s">
        <v>51</v>
      </c>
      <c r="K296" s="54">
        <v>10.577999999999999</v>
      </c>
      <c r="L296" s="55">
        <f t="shared" si="11"/>
        <v>0.52890000000000004</v>
      </c>
      <c r="M296" s="43"/>
      <c r="N296" s="118"/>
      <c r="O296" s="118"/>
      <c r="P296" s="118"/>
      <c r="Q296" s="118"/>
      <c r="R296" s="118"/>
      <c r="S296" s="118"/>
      <c r="T296" s="118"/>
      <c r="U296" s="118"/>
      <c r="V296" s="118"/>
      <c r="W296" s="118"/>
    </row>
    <row r="297" spans="2:23" x14ac:dyDescent="0.3">
      <c r="B297" s="67">
        <v>14</v>
      </c>
      <c r="C297" s="63">
        <v>45618</v>
      </c>
      <c r="D297" s="62">
        <v>0.52708333333333335</v>
      </c>
      <c r="E297" s="63">
        <v>45618</v>
      </c>
      <c r="F297" s="62">
        <v>0.53680555555555554</v>
      </c>
      <c r="G297" s="64">
        <v>14</v>
      </c>
      <c r="H297" s="60" t="s">
        <v>50</v>
      </c>
      <c r="I297" s="61" t="s">
        <v>62</v>
      </c>
      <c r="J297" s="53" t="s">
        <v>56</v>
      </c>
      <c r="K297" s="54">
        <v>65.748999999999995</v>
      </c>
      <c r="L297" s="55">
        <f t="shared" si="11"/>
        <v>0.63922638888888883</v>
      </c>
      <c r="M297" s="43"/>
      <c r="N297" s="118"/>
      <c r="O297" s="118"/>
      <c r="P297" s="118"/>
      <c r="Q297" s="118"/>
      <c r="R297" s="118"/>
      <c r="S297" s="118"/>
      <c r="T297" s="118"/>
      <c r="U297" s="118"/>
      <c r="V297" s="118"/>
      <c r="W297" s="118"/>
    </row>
    <row r="298" spans="2:23" x14ac:dyDescent="0.3">
      <c r="B298" s="67">
        <v>15</v>
      </c>
      <c r="C298" s="63">
        <v>45618</v>
      </c>
      <c r="D298" s="62">
        <v>0.54027777777777775</v>
      </c>
      <c r="E298" s="63">
        <v>45618</v>
      </c>
      <c r="F298" s="62">
        <v>0.55625000000000002</v>
      </c>
      <c r="G298" s="64">
        <v>23</v>
      </c>
      <c r="H298" s="60" t="s">
        <v>50</v>
      </c>
      <c r="I298" s="61" t="s">
        <v>62</v>
      </c>
      <c r="J298" s="53" t="s">
        <v>51</v>
      </c>
      <c r="K298" s="54">
        <v>10.577999999999999</v>
      </c>
      <c r="L298" s="55">
        <f t="shared" si="11"/>
        <v>0.16895416666666666</v>
      </c>
      <c r="M298" s="43"/>
      <c r="N298" s="118"/>
      <c r="O298" s="118"/>
      <c r="P298" s="118"/>
      <c r="Q298" s="118"/>
      <c r="R298" s="118"/>
      <c r="S298" s="118"/>
      <c r="T298" s="118"/>
      <c r="U298" s="118"/>
      <c r="V298" s="118"/>
      <c r="W298" s="118"/>
    </row>
    <row r="299" spans="2:23" x14ac:dyDescent="0.3">
      <c r="B299" s="67">
        <v>16</v>
      </c>
      <c r="C299" s="63">
        <v>45618</v>
      </c>
      <c r="D299" s="62">
        <v>0.55972222222222223</v>
      </c>
      <c r="E299" s="63">
        <v>45618</v>
      </c>
      <c r="F299" s="62">
        <v>0.74652777777777779</v>
      </c>
      <c r="G299" s="64">
        <v>269</v>
      </c>
      <c r="H299" s="60" t="s">
        <v>50</v>
      </c>
      <c r="I299" s="61" t="s">
        <v>62</v>
      </c>
      <c r="J299" s="53" t="s">
        <v>51</v>
      </c>
      <c r="K299" s="54">
        <v>10.577999999999999</v>
      </c>
      <c r="L299" s="55">
        <f t="shared" si="11"/>
        <v>1.9760291666666665</v>
      </c>
      <c r="M299" s="43"/>
      <c r="N299" s="118"/>
      <c r="O299" s="118"/>
      <c r="P299" s="118"/>
      <c r="Q299" s="118"/>
      <c r="R299" s="118"/>
      <c r="S299" s="118"/>
      <c r="T299" s="118"/>
      <c r="U299" s="118"/>
      <c r="V299" s="118"/>
      <c r="W299" s="118"/>
    </row>
    <row r="300" spans="2:23" x14ac:dyDescent="0.3">
      <c r="B300" s="67">
        <v>17</v>
      </c>
      <c r="C300" s="63">
        <v>45619</v>
      </c>
      <c r="D300" s="62">
        <v>0.35208333333333336</v>
      </c>
      <c r="E300" s="63">
        <v>45619</v>
      </c>
      <c r="F300" s="62">
        <v>0.375</v>
      </c>
      <c r="G300" s="64">
        <v>33</v>
      </c>
      <c r="H300" s="39" t="s">
        <v>50</v>
      </c>
      <c r="I300" s="40" t="s">
        <v>53</v>
      </c>
      <c r="J300" s="53" t="s">
        <v>58</v>
      </c>
      <c r="K300" s="54">
        <v>321.72399999999999</v>
      </c>
      <c r="L300" s="55">
        <f t="shared" si="11"/>
        <v>7.3728416666666661</v>
      </c>
      <c r="M300" s="43"/>
      <c r="N300" s="118"/>
      <c r="O300" s="118"/>
      <c r="P300" s="118"/>
      <c r="Q300" s="118"/>
      <c r="R300" s="118"/>
      <c r="S300" s="118"/>
      <c r="T300" s="118"/>
      <c r="U300" s="118"/>
      <c r="V300" s="118"/>
      <c r="W300" s="118"/>
    </row>
    <row r="301" spans="2:23" x14ac:dyDescent="0.3">
      <c r="B301" s="67">
        <v>18</v>
      </c>
      <c r="C301" s="63">
        <v>45619</v>
      </c>
      <c r="D301" s="62">
        <v>0.375</v>
      </c>
      <c r="E301" s="63">
        <v>45619</v>
      </c>
      <c r="F301" s="62">
        <v>0.68611111111111112</v>
      </c>
      <c r="G301" s="64">
        <v>448</v>
      </c>
      <c r="H301" s="41" t="s">
        <v>52</v>
      </c>
      <c r="I301" s="42" t="s">
        <v>53</v>
      </c>
      <c r="J301" s="53" t="s">
        <v>58</v>
      </c>
      <c r="K301" s="54">
        <v>321.72399999999999</v>
      </c>
      <c r="L301" s="55">
        <f t="shared" si="11"/>
        <v>100.09191111111112</v>
      </c>
      <c r="M301" s="43"/>
      <c r="N301" s="118"/>
      <c r="O301" s="118"/>
      <c r="P301" s="118"/>
      <c r="Q301" s="118"/>
      <c r="R301" s="118"/>
      <c r="S301" s="118"/>
      <c r="T301" s="118"/>
      <c r="U301" s="118"/>
      <c r="V301" s="118"/>
      <c r="W301" s="118"/>
    </row>
    <row r="302" spans="2:23" x14ac:dyDescent="0.3">
      <c r="B302" s="67">
        <v>19</v>
      </c>
      <c r="C302" s="63">
        <v>45620</v>
      </c>
      <c r="D302" s="62">
        <v>0.31041666666666667</v>
      </c>
      <c r="E302" s="63">
        <v>45620</v>
      </c>
      <c r="F302" s="62">
        <v>0.375</v>
      </c>
      <c r="G302" s="64">
        <v>93</v>
      </c>
      <c r="H302" s="39" t="s">
        <v>50</v>
      </c>
      <c r="I302" s="40" t="s">
        <v>53</v>
      </c>
      <c r="J302" s="53" t="s">
        <v>58</v>
      </c>
      <c r="K302" s="54">
        <v>321.72399999999999</v>
      </c>
      <c r="L302" s="55">
        <f t="shared" si="11"/>
        <v>20.778008333333336</v>
      </c>
      <c r="M302" s="43"/>
      <c r="N302" s="118"/>
      <c r="O302" s="118"/>
      <c r="P302" s="118"/>
      <c r="Q302" s="118"/>
      <c r="R302" s="118"/>
      <c r="S302" s="118"/>
      <c r="T302" s="118"/>
      <c r="U302" s="118"/>
      <c r="V302" s="118"/>
      <c r="W302" s="118"/>
    </row>
    <row r="303" spans="2:23" x14ac:dyDescent="0.3">
      <c r="B303" s="67">
        <v>20</v>
      </c>
      <c r="C303" s="63">
        <v>45620</v>
      </c>
      <c r="D303" s="62">
        <v>0.375</v>
      </c>
      <c r="E303" s="63">
        <v>45620</v>
      </c>
      <c r="F303" s="62">
        <v>0.69305555555555554</v>
      </c>
      <c r="G303" s="64">
        <v>458</v>
      </c>
      <c r="H303" s="41" t="s">
        <v>52</v>
      </c>
      <c r="I303" s="42" t="s">
        <v>53</v>
      </c>
      <c r="J303" s="53" t="s">
        <v>58</v>
      </c>
      <c r="K303" s="54">
        <v>321.72399999999999</v>
      </c>
      <c r="L303" s="55">
        <f t="shared" si="11"/>
        <v>102.32610555555554</v>
      </c>
      <c r="M303" s="43"/>
      <c r="N303" s="118"/>
      <c r="O303" s="118"/>
      <c r="P303" s="118"/>
      <c r="Q303" s="118"/>
      <c r="R303" s="118"/>
      <c r="S303" s="118"/>
      <c r="T303" s="118"/>
      <c r="U303" s="118"/>
      <c r="V303" s="118"/>
      <c r="W303" s="118"/>
    </row>
    <row r="304" spans="2:23" x14ac:dyDescent="0.3">
      <c r="B304" s="67">
        <v>21</v>
      </c>
      <c r="C304" s="63">
        <v>45621</v>
      </c>
      <c r="D304" s="62">
        <v>0.32847222222222222</v>
      </c>
      <c r="E304" s="63">
        <v>45621</v>
      </c>
      <c r="F304" s="62">
        <v>0.375</v>
      </c>
      <c r="G304" s="64">
        <v>67</v>
      </c>
      <c r="H304" s="39" t="s">
        <v>50</v>
      </c>
      <c r="I304" s="40" t="s">
        <v>53</v>
      </c>
      <c r="J304" s="53" t="s">
        <v>58</v>
      </c>
      <c r="K304" s="54">
        <v>321.72399999999999</v>
      </c>
      <c r="L304" s="55">
        <f t="shared" si="11"/>
        <v>14.969102777777778</v>
      </c>
      <c r="M304" s="43"/>
      <c r="N304" s="118"/>
      <c r="O304" s="118"/>
      <c r="P304" s="118"/>
      <c r="Q304" s="118"/>
      <c r="R304" s="118"/>
      <c r="S304" s="118"/>
      <c r="T304" s="118"/>
      <c r="U304" s="118"/>
      <c r="V304" s="118"/>
      <c r="W304" s="118"/>
    </row>
    <row r="305" spans="2:23" x14ac:dyDescent="0.3">
      <c r="B305" s="67">
        <v>22</v>
      </c>
      <c r="C305" s="63">
        <v>45621</v>
      </c>
      <c r="D305" s="62">
        <v>0.375</v>
      </c>
      <c r="E305" s="63">
        <v>45621</v>
      </c>
      <c r="F305" s="62">
        <v>0.63958333333333328</v>
      </c>
      <c r="G305" s="64">
        <v>381</v>
      </c>
      <c r="H305" s="41" t="s">
        <v>52</v>
      </c>
      <c r="I305" s="42" t="s">
        <v>53</v>
      </c>
      <c r="J305" s="53" t="s">
        <v>58</v>
      </c>
      <c r="K305" s="54">
        <v>321.72399999999999</v>
      </c>
      <c r="L305" s="55">
        <f t="shared" si="11"/>
        <v>85.122808333333339</v>
      </c>
      <c r="M305" s="43"/>
      <c r="N305" s="118"/>
      <c r="O305" s="118"/>
      <c r="P305" s="118"/>
      <c r="Q305" s="118"/>
      <c r="R305" s="118"/>
      <c r="S305" s="118"/>
      <c r="T305" s="118"/>
      <c r="U305" s="118"/>
      <c r="V305" s="118"/>
      <c r="W305" s="118"/>
    </row>
    <row r="306" spans="2:23" x14ac:dyDescent="0.3">
      <c r="B306" s="67">
        <v>23</v>
      </c>
      <c r="C306" s="63">
        <v>45621</v>
      </c>
      <c r="D306" s="62">
        <v>0.42430555555555555</v>
      </c>
      <c r="E306" s="63">
        <v>45621</v>
      </c>
      <c r="F306" s="62">
        <v>0.57013888888888886</v>
      </c>
      <c r="G306" s="64">
        <v>210</v>
      </c>
      <c r="H306" s="41" t="s">
        <v>52</v>
      </c>
      <c r="I306" s="42" t="s">
        <v>53</v>
      </c>
      <c r="J306" s="53" t="s">
        <v>51</v>
      </c>
      <c r="K306" s="69">
        <v>10.724</v>
      </c>
      <c r="L306" s="55">
        <f t="shared" si="11"/>
        <v>1.5639166666666668</v>
      </c>
      <c r="M306" s="43"/>
      <c r="N306" s="119"/>
      <c r="O306" s="119"/>
      <c r="P306" s="119"/>
      <c r="Q306" s="119"/>
      <c r="R306" s="119"/>
      <c r="S306" s="119"/>
      <c r="T306" s="119"/>
      <c r="U306" s="119"/>
      <c r="V306" s="119"/>
      <c r="W306" s="119"/>
    </row>
    <row r="307" spans="2:23" x14ac:dyDescent="0.3">
      <c r="B307" s="67">
        <v>24</v>
      </c>
      <c r="C307" s="63">
        <v>45622</v>
      </c>
      <c r="D307" s="62">
        <v>0.3125</v>
      </c>
      <c r="E307" s="63">
        <v>45622</v>
      </c>
      <c r="F307" s="62">
        <v>0.375</v>
      </c>
      <c r="G307" s="64">
        <v>90</v>
      </c>
      <c r="H307" s="39" t="s">
        <v>50</v>
      </c>
      <c r="I307" s="40" t="s">
        <v>53</v>
      </c>
      <c r="J307" s="53" t="s">
        <v>58</v>
      </c>
      <c r="K307" s="54">
        <v>321.72399999999999</v>
      </c>
      <c r="L307" s="55">
        <f t="shared" si="11"/>
        <v>20.107749999999999</v>
      </c>
      <c r="M307" s="43"/>
      <c r="N307" s="120"/>
      <c r="O307" s="120"/>
      <c r="P307" s="120"/>
      <c r="Q307" s="120"/>
      <c r="R307" s="120"/>
      <c r="S307" s="120"/>
      <c r="T307" s="120"/>
      <c r="U307" s="120"/>
      <c r="V307" s="120"/>
      <c r="W307" s="120"/>
    </row>
    <row r="308" spans="2:23" x14ac:dyDescent="0.3">
      <c r="B308" s="67">
        <v>25</v>
      </c>
      <c r="C308" s="63">
        <v>45622</v>
      </c>
      <c r="D308" s="62">
        <v>0.375</v>
      </c>
      <c r="E308" s="63">
        <v>45622</v>
      </c>
      <c r="F308" s="62">
        <v>0.61111111111111116</v>
      </c>
      <c r="G308" s="64">
        <v>340</v>
      </c>
      <c r="H308" s="41" t="s">
        <v>52</v>
      </c>
      <c r="I308" s="42" t="s">
        <v>53</v>
      </c>
      <c r="J308" s="53" t="s">
        <v>58</v>
      </c>
      <c r="K308" s="54">
        <v>321.72399999999999</v>
      </c>
      <c r="L308" s="55">
        <f t="shared" si="11"/>
        <v>75.962611111111102</v>
      </c>
      <c r="M308" s="43"/>
      <c r="N308" s="118"/>
      <c r="O308" s="118"/>
      <c r="P308" s="118"/>
      <c r="Q308" s="118"/>
      <c r="R308" s="118"/>
      <c r="S308" s="118"/>
      <c r="T308" s="118"/>
      <c r="U308" s="118"/>
      <c r="V308" s="118"/>
      <c r="W308" s="118"/>
    </row>
    <row r="309" spans="2:23" x14ac:dyDescent="0.3">
      <c r="B309" s="67">
        <v>26</v>
      </c>
      <c r="C309" s="63">
        <v>45623</v>
      </c>
      <c r="D309" s="62">
        <v>0.30277777777777776</v>
      </c>
      <c r="E309" s="63">
        <v>45623</v>
      </c>
      <c r="F309" s="62">
        <v>0.375</v>
      </c>
      <c r="G309" s="64">
        <v>104</v>
      </c>
      <c r="H309" s="39" t="s">
        <v>50</v>
      </c>
      <c r="I309" s="40" t="s">
        <v>53</v>
      </c>
      <c r="J309" s="53" t="s">
        <v>58</v>
      </c>
      <c r="K309" s="54">
        <v>321.72399999999999</v>
      </c>
      <c r="L309" s="55">
        <f t="shared" si="11"/>
        <v>23.235622222222219</v>
      </c>
      <c r="M309" s="43"/>
      <c r="N309" s="118"/>
      <c r="O309" s="118"/>
      <c r="P309" s="118"/>
      <c r="Q309" s="118"/>
      <c r="R309" s="118"/>
      <c r="S309" s="118"/>
      <c r="T309" s="118"/>
      <c r="U309" s="118"/>
      <c r="V309" s="118"/>
      <c r="W309" s="118"/>
    </row>
    <row r="310" spans="2:23" x14ac:dyDescent="0.3">
      <c r="B310" s="67">
        <v>27</v>
      </c>
      <c r="C310" s="63">
        <v>45623</v>
      </c>
      <c r="D310" s="62">
        <v>0.375</v>
      </c>
      <c r="E310" s="63">
        <v>45623</v>
      </c>
      <c r="F310" s="62">
        <v>0.65625</v>
      </c>
      <c r="G310" s="64">
        <v>405</v>
      </c>
      <c r="H310" s="41" t="s">
        <v>52</v>
      </c>
      <c r="I310" s="42" t="s">
        <v>53</v>
      </c>
      <c r="J310" s="53" t="s">
        <v>58</v>
      </c>
      <c r="K310" s="54">
        <v>321.72399999999999</v>
      </c>
      <c r="L310" s="55">
        <f t="shared" si="11"/>
        <v>90.484875000000002</v>
      </c>
      <c r="M310" s="43"/>
      <c r="N310" s="118"/>
      <c r="O310" s="118"/>
      <c r="P310" s="118"/>
      <c r="Q310" s="118"/>
      <c r="R310" s="118"/>
      <c r="S310" s="118"/>
      <c r="T310" s="118"/>
      <c r="U310" s="118"/>
      <c r="V310" s="118"/>
      <c r="W310" s="118"/>
    </row>
    <row r="311" spans="2:23" x14ac:dyDescent="0.3">
      <c r="B311" s="67">
        <v>28</v>
      </c>
      <c r="C311" s="63">
        <v>45624</v>
      </c>
      <c r="D311" s="62">
        <v>0.30486111111111114</v>
      </c>
      <c r="E311" s="63">
        <v>45624</v>
      </c>
      <c r="F311" s="62">
        <v>0.375</v>
      </c>
      <c r="G311" s="64">
        <v>101</v>
      </c>
      <c r="H311" s="39" t="s">
        <v>50</v>
      </c>
      <c r="I311" s="40" t="s">
        <v>53</v>
      </c>
      <c r="J311" s="53" t="s">
        <v>58</v>
      </c>
      <c r="K311" s="54">
        <v>321.72399999999999</v>
      </c>
      <c r="L311" s="55">
        <f t="shared" si="11"/>
        <v>22.565363888888889</v>
      </c>
      <c r="M311" s="43"/>
      <c r="N311" s="118"/>
      <c r="O311" s="118"/>
      <c r="P311" s="118"/>
      <c r="Q311" s="118"/>
      <c r="R311" s="118"/>
      <c r="S311" s="118"/>
      <c r="T311" s="118"/>
      <c r="U311" s="118"/>
      <c r="V311" s="118"/>
      <c r="W311" s="118"/>
    </row>
    <row r="312" spans="2:23" x14ac:dyDescent="0.3">
      <c r="B312" s="67">
        <v>29</v>
      </c>
      <c r="C312" s="63">
        <v>45624</v>
      </c>
      <c r="D312" s="62">
        <v>0.375</v>
      </c>
      <c r="E312" s="63">
        <v>45624</v>
      </c>
      <c r="F312" s="62">
        <v>0.63888888888888884</v>
      </c>
      <c r="G312" s="64">
        <v>380</v>
      </c>
      <c r="H312" s="41" t="s">
        <v>52</v>
      </c>
      <c r="I312" s="42" t="s">
        <v>53</v>
      </c>
      <c r="J312" s="53" t="s">
        <v>58</v>
      </c>
      <c r="K312" s="54">
        <v>321.72399999999999</v>
      </c>
      <c r="L312" s="55">
        <f t="shared" si="11"/>
        <v>84.899388888888893</v>
      </c>
      <c r="M312" s="43"/>
      <c r="N312" s="118"/>
      <c r="O312" s="118"/>
      <c r="P312" s="118"/>
      <c r="Q312" s="118"/>
      <c r="R312" s="118"/>
      <c r="S312" s="118"/>
      <c r="T312" s="118"/>
      <c r="U312" s="118"/>
      <c r="V312" s="118"/>
      <c r="W312" s="118"/>
    </row>
    <row r="313" spans="2:23" x14ac:dyDescent="0.3">
      <c r="B313" s="67">
        <v>30</v>
      </c>
      <c r="C313" s="63">
        <v>45625</v>
      </c>
      <c r="D313" s="62">
        <v>0.33819444444444446</v>
      </c>
      <c r="E313" s="63">
        <v>45625</v>
      </c>
      <c r="F313" s="62">
        <v>0.41666666666666669</v>
      </c>
      <c r="G313" s="64">
        <v>113</v>
      </c>
      <c r="H313" s="39" t="s">
        <v>50</v>
      </c>
      <c r="I313" s="40" t="s">
        <v>53</v>
      </c>
      <c r="J313" s="53" t="s">
        <v>58</v>
      </c>
      <c r="K313" s="54">
        <v>321.72399999999999</v>
      </c>
      <c r="L313" s="55">
        <f t="shared" si="11"/>
        <v>25.246397222222221</v>
      </c>
      <c r="M313" s="43"/>
      <c r="N313" s="118"/>
      <c r="O313" s="118"/>
      <c r="P313" s="118"/>
      <c r="Q313" s="118"/>
      <c r="R313" s="118"/>
      <c r="S313" s="118"/>
      <c r="T313" s="118"/>
      <c r="U313" s="118"/>
      <c r="V313" s="118"/>
      <c r="W313" s="118"/>
    </row>
    <row r="314" spans="2:23" ht="15" thickBot="1" x14ac:dyDescent="0.35">
      <c r="B314" s="67">
        <v>31</v>
      </c>
      <c r="C314" s="63">
        <v>45625</v>
      </c>
      <c r="D314" s="62">
        <v>0.41666666666666669</v>
      </c>
      <c r="E314" s="63">
        <v>45625</v>
      </c>
      <c r="F314" s="62">
        <v>0.53680555555555554</v>
      </c>
      <c r="G314" s="68">
        <v>173</v>
      </c>
      <c r="H314" s="41" t="s">
        <v>52</v>
      </c>
      <c r="I314" s="42" t="s">
        <v>53</v>
      </c>
      <c r="J314" s="53" t="s">
        <v>58</v>
      </c>
      <c r="K314" s="54">
        <v>321.72399999999999</v>
      </c>
      <c r="L314" s="55">
        <f t="shared" si="11"/>
        <v>38.651563888888887</v>
      </c>
      <c r="M314" s="43"/>
      <c r="N314" s="118"/>
      <c r="O314" s="118"/>
      <c r="P314" s="118"/>
      <c r="Q314" s="118"/>
      <c r="R314" s="118"/>
      <c r="S314" s="118"/>
      <c r="T314" s="118"/>
      <c r="U314" s="118"/>
      <c r="V314" s="118"/>
      <c r="W314" s="118"/>
    </row>
    <row r="315" spans="2:23" x14ac:dyDescent="0.3">
      <c r="B315" s="27" t="s">
        <v>14</v>
      </c>
      <c r="C315" s="28"/>
      <c r="D315" s="28"/>
      <c r="E315" s="28"/>
      <c r="F315" s="28"/>
      <c r="G315" s="31">
        <f>SUM(G284:G314)</f>
        <v>6268</v>
      </c>
      <c r="H315" s="71" t="s">
        <v>15</v>
      </c>
      <c r="I315" s="72"/>
      <c r="J315" s="72"/>
      <c r="K315" s="72"/>
      <c r="L315" s="29">
        <f>SUM(L284:L314)</f>
        <v>1036.2474993055553</v>
      </c>
      <c r="M315" s="43"/>
      <c r="N315" s="19"/>
      <c r="O315" s="19"/>
      <c r="P315" s="19"/>
      <c r="Q315" s="19"/>
      <c r="R315" s="19"/>
      <c r="S315" s="19"/>
      <c r="T315" s="19"/>
      <c r="U315" s="19"/>
      <c r="V315" s="19"/>
      <c r="W315" s="19"/>
    </row>
    <row r="316" spans="2:23" ht="15" thickBot="1" x14ac:dyDescent="0.35">
      <c r="B316" s="73" t="s">
        <v>16</v>
      </c>
      <c r="C316" s="74"/>
      <c r="D316" s="74"/>
      <c r="E316" s="74"/>
      <c r="F316" s="75"/>
      <c r="G316" s="32">
        <f>G274+G315</f>
        <v>71222</v>
      </c>
      <c r="H316" s="76" t="s">
        <v>17</v>
      </c>
      <c r="I316" s="77"/>
      <c r="J316" s="77"/>
      <c r="K316" s="77"/>
      <c r="L316" s="30">
        <f>L274+L315</f>
        <v>6312.6026812500004</v>
      </c>
      <c r="M316" s="43"/>
      <c r="N316" s="19"/>
      <c r="O316" s="19"/>
      <c r="P316" s="19"/>
      <c r="Q316" s="19"/>
      <c r="R316" s="19"/>
      <c r="S316" s="19"/>
      <c r="T316" s="19"/>
      <c r="U316" s="19"/>
      <c r="V316" s="19"/>
      <c r="W316" s="19"/>
    </row>
    <row r="317" spans="2:23" x14ac:dyDescent="0.3">
      <c r="M317" s="43"/>
    </row>
    <row r="318" spans="2:23" ht="15" thickBot="1" x14ac:dyDescent="0.35">
      <c r="M318" s="43"/>
    </row>
    <row r="319" spans="2:23" x14ac:dyDescent="0.3">
      <c r="B319" s="78" t="s">
        <v>41</v>
      </c>
      <c r="C319" s="79"/>
      <c r="D319" s="79"/>
      <c r="E319" s="79"/>
      <c r="F319" s="79"/>
      <c r="G319" s="79"/>
      <c r="H319" s="79"/>
      <c r="I319" s="79"/>
      <c r="J319" s="79"/>
      <c r="K319" s="79"/>
      <c r="L319" s="80"/>
      <c r="M319" s="43"/>
    </row>
    <row r="320" spans="2:23" ht="15" thickBot="1" x14ac:dyDescent="0.35">
      <c r="B320" s="81"/>
      <c r="C320" s="82"/>
      <c r="D320" s="82"/>
      <c r="E320" s="82"/>
      <c r="F320" s="82"/>
      <c r="G320" s="82"/>
      <c r="H320" s="82"/>
      <c r="I320" s="82"/>
      <c r="J320" s="82"/>
      <c r="K320" s="82"/>
      <c r="L320" s="83"/>
      <c r="M320" s="43"/>
    </row>
    <row r="321" spans="2:13" ht="15" thickBot="1" x14ac:dyDescent="0.35">
      <c r="B321" s="16"/>
      <c r="C321" s="35"/>
      <c r="D321" s="17"/>
      <c r="E321" s="17"/>
      <c r="F321" s="17"/>
      <c r="G321" s="17"/>
      <c r="H321" s="17"/>
      <c r="I321" s="17"/>
      <c r="J321" s="17"/>
      <c r="K321" s="17"/>
      <c r="L321" s="17"/>
      <c r="M321" s="43"/>
    </row>
    <row r="322" spans="2:13" ht="15" thickBot="1" x14ac:dyDescent="0.35">
      <c r="B322" s="84" t="s">
        <v>1</v>
      </c>
      <c r="C322" s="85"/>
      <c r="D322" s="18"/>
      <c r="E322" s="19"/>
      <c r="F322" s="18"/>
      <c r="G322" s="19"/>
      <c r="H322" s="19"/>
      <c r="I322" s="19"/>
      <c r="J322" s="19"/>
      <c r="K322" s="19"/>
      <c r="L322" s="19"/>
      <c r="M322" s="43"/>
    </row>
    <row r="323" spans="2:13" ht="15" thickBot="1" x14ac:dyDescent="0.35">
      <c r="B323" s="86" t="s">
        <v>2</v>
      </c>
      <c r="C323" s="87"/>
      <c r="D323" s="70"/>
      <c r="E323" s="70"/>
      <c r="F323" s="70"/>
      <c r="G323" s="70"/>
      <c r="H323" s="70"/>
      <c r="I323" s="70"/>
      <c r="J323" s="70"/>
      <c r="K323" s="70"/>
      <c r="L323" s="20"/>
      <c r="M323" s="43"/>
    </row>
    <row r="324" spans="2:13" x14ac:dyDescent="0.3">
      <c r="B324" s="88"/>
      <c r="C324" s="90" t="s">
        <v>3</v>
      </c>
      <c r="D324" s="91"/>
      <c r="E324" s="90" t="s">
        <v>4</v>
      </c>
      <c r="F324" s="91"/>
      <c r="G324" s="92" t="s">
        <v>5</v>
      </c>
      <c r="H324" s="92" t="s">
        <v>6</v>
      </c>
      <c r="I324" s="92" t="s">
        <v>7</v>
      </c>
      <c r="J324" s="92" t="s">
        <v>8</v>
      </c>
      <c r="K324" s="92" t="s">
        <v>9</v>
      </c>
      <c r="L324" s="94" t="s">
        <v>10</v>
      </c>
      <c r="M324" s="43"/>
    </row>
    <row r="325" spans="2:13" ht="15" thickBot="1" x14ac:dyDescent="0.35">
      <c r="B325" s="89"/>
      <c r="C325" s="21" t="s">
        <v>11</v>
      </c>
      <c r="D325" s="21" t="s">
        <v>12</v>
      </c>
      <c r="E325" s="21" t="s">
        <v>13</v>
      </c>
      <c r="F325" s="21" t="s">
        <v>12</v>
      </c>
      <c r="G325" s="93"/>
      <c r="H325" s="93"/>
      <c r="I325" s="93"/>
      <c r="J325" s="93"/>
      <c r="K325" s="93"/>
      <c r="L325" s="95"/>
      <c r="M325" s="43"/>
    </row>
    <row r="326" spans="2:13" x14ac:dyDescent="0.3">
      <c r="B326" s="67">
        <v>1</v>
      </c>
      <c r="C326" s="63">
        <v>45648</v>
      </c>
      <c r="D326" s="62">
        <v>0.37638888888888888</v>
      </c>
      <c r="E326" s="63">
        <v>45648</v>
      </c>
      <c r="F326" s="62">
        <v>0.54166666666666663</v>
      </c>
      <c r="G326" s="64">
        <v>238</v>
      </c>
      <c r="H326" s="41" t="s">
        <v>52</v>
      </c>
      <c r="I326" s="42" t="s">
        <v>53</v>
      </c>
      <c r="J326" s="53" t="s">
        <v>56</v>
      </c>
      <c r="K326" s="54">
        <v>64.331999999999994</v>
      </c>
      <c r="L326" s="55">
        <f t="shared" ref="L326:L327" si="12">G326/1440*K326</f>
        <v>10.632649999999998</v>
      </c>
      <c r="M326" s="43"/>
    </row>
    <row r="327" spans="2:13" ht="15" thickBot="1" x14ac:dyDescent="0.35">
      <c r="B327" s="67">
        <v>2</v>
      </c>
      <c r="C327" s="63">
        <v>45648</v>
      </c>
      <c r="D327" s="62">
        <v>0.54166666666666663</v>
      </c>
      <c r="E327" s="63">
        <v>45648</v>
      </c>
      <c r="F327" s="62">
        <v>0.55208333333333337</v>
      </c>
      <c r="G327" s="64">
        <v>15</v>
      </c>
      <c r="H327" s="39" t="s">
        <v>50</v>
      </c>
      <c r="I327" s="40" t="s">
        <v>53</v>
      </c>
      <c r="J327" s="53" t="s">
        <v>56</v>
      </c>
      <c r="K327" s="54">
        <v>64.331999999999994</v>
      </c>
      <c r="L327" s="55">
        <f t="shared" si="12"/>
        <v>0.67012499999999986</v>
      </c>
      <c r="M327" s="43"/>
    </row>
    <row r="328" spans="2:13" x14ac:dyDescent="0.3">
      <c r="B328" s="27" t="s">
        <v>14</v>
      </c>
      <c r="C328" s="28"/>
      <c r="D328" s="28"/>
      <c r="E328" s="28"/>
      <c r="F328" s="28"/>
      <c r="G328" s="31">
        <f>SUM(G326:G327)</f>
        <v>253</v>
      </c>
      <c r="H328" s="71" t="s">
        <v>15</v>
      </c>
      <c r="I328" s="72"/>
      <c r="J328" s="72"/>
      <c r="K328" s="72"/>
      <c r="L328" s="29">
        <f>SUM(L326:L327)</f>
        <v>11.302774999999999</v>
      </c>
      <c r="M328" s="43"/>
    </row>
    <row r="329" spans="2:13" ht="15" thickBot="1" x14ac:dyDescent="0.35">
      <c r="B329" s="73" t="s">
        <v>16</v>
      </c>
      <c r="C329" s="74"/>
      <c r="D329" s="74"/>
      <c r="E329" s="74"/>
      <c r="F329" s="75"/>
      <c r="G329" s="32">
        <f>G316+G328</f>
        <v>71475</v>
      </c>
      <c r="H329" s="76" t="s">
        <v>17</v>
      </c>
      <c r="I329" s="77"/>
      <c r="J329" s="77"/>
      <c r="K329" s="77"/>
      <c r="L329" s="30">
        <f>L316+L328</f>
        <v>6323.9054562500005</v>
      </c>
      <c r="M329" s="43"/>
    </row>
  </sheetData>
  <mergeCells count="180">
    <mergeCell ref="H328:K328"/>
    <mergeCell ref="B329:F329"/>
    <mergeCell ref="H329:K329"/>
    <mergeCell ref="B319:L320"/>
    <mergeCell ref="B322:C322"/>
    <mergeCell ref="B323:C323"/>
    <mergeCell ref="B324:B325"/>
    <mergeCell ref="C324:D324"/>
    <mergeCell ref="E324:F324"/>
    <mergeCell ref="G324:G325"/>
    <mergeCell ref="H324:H325"/>
    <mergeCell ref="I324:I325"/>
    <mergeCell ref="J324:J325"/>
    <mergeCell ref="K324:K325"/>
    <mergeCell ref="L324:L325"/>
    <mergeCell ref="B274:F274"/>
    <mergeCell ref="H274:K274"/>
    <mergeCell ref="H273:K273"/>
    <mergeCell ref="B222:L223"/>
    <mergeCell ref="B226:C226"/>
    <mergeCell ref="B227:B228"/>
    <mergeCell ref="C227:D227"/>
    <mergeCell ref="E227:F227"/>
    <mergeCell ref="G227:G228"/>
    <mergeCell ref="H227:H228"/>
    <mergeCell ref="I227:I228"/>
    <mergeCell ref="J227:J228"/>
    <mergeCell ref="K227:K228"/>
    <mergeCell ref="L227:L228"/>
    <mergeCell ref="B225:C225"/>
    <mergeCell ref="H218:K218"/>
    <mergeCell ref="B219:F219"/>
    <mergeCell ref="H219:K219"/>
    <mergeCell ref="B201:L202"/>
    <mergeCell ref="B204:C204"/>
    <mergeCell ref="B205:C205"/>
    <mergeCell ref="B206:B207"/>
    <mergeCell ref="C206:D206"/>
    <mergeCell ref="E206:F206"/>
    <mergeCell ref="G206:G207"/>
    <mergeCell ref="H206:H207"/>
    <mergeCell ref="I206:I207"/>
    <mergeCell ref="J206:J207"/>
    <mergeCell ref="K206:K207"/>
    <mergeCell ref="L206:L207"/>
    <mergeCell ref="L103:L104"/>
    <mergeCell ref="H94:K94"/>
    <mergeCell ref="B95:F95"/>
    <mergeCell ref="H95:K95"/>
    <mergeCell ref="I90:I91"/>
    <mergeCell ref="J90:J91"/>
    <mergeCell ref="K90:K91"/>
    <mergeCell ref="L90:L91"/>
    <mergeCell ref="B90:B91"/>
    <mergeCell ref="C90:D90"/>
    <mergeCell ref="E90:F90"/>
    <mergeCell ref="G90:G91"/>
    <mergeCell ref="H90:H91"/>
    <mergeCell ref="L46:L47"/>
    <mergeCell ref="H57:K57"/>
    <mergeCell ref="B58:F58"/>
    <mergeCell ref="H58:K58"/>
    <mergeCell ref="B85:L86"/>
    <mergeCell ref="B88:C88"/>
    <mergeCell ref="B89:C89"/>
    <mergeCell ref="H81:K81"/>
    <mergeCell ref="B82:F82"/>
    <mergeCell ref="H82:K82"/>
    <mergeCell ref="B61:L62"/>
    <mergeCell ref="B64:C64"/>
    <mergeCell ref="B65:C65"/>
    <mergeCell ref="B66:B67"/>
    <mergeCell ref="C66:D66"/>
    <mergeCell ref="E66:F66"/>
    <mergeCell ref="G66:G67"/>
    <mergeCell ref="H66:H67"/>
    <mergeCell ref="L66:L67"/>
    <mergeCell ref="B46:B47"/>
    <mergeCell ref="C46:D46"/>
    <mergeCell ref="E46:F46"/>
    <mergeCell ref="G46:G47"/>
    <mergeCell ref="H46:H47"/>
    <mergeCell ref="B2:L3"/>
    <mergeCell ref="B5:C5"/>
    <mergeCell ref="B6:C6"/>
    <mergeCell ref="B7:B8"/>
    <mergeCell ref="C7:D7"/>
    <mergeCell ref="E7:F7"/>
    <mergeCell ref="G7:G8"/>
    <mergeCell ref="H7:H8"/>
    <mergeCell ref="I7:I8"/>
    <mergeCell ref="J7:J8"/>
    <mergeCell ref="K7:K8"/>
    <mergeCell ref="L7:L8"/>
    <mergeCell ref="H18:K18"/>
    <mergeCell ref="L27:L28"/>
    <mergeCell ref="B27:B28"/>
    <mergeCell ref="C27:D27"/>
    <mergeCell ref="E27:F27"/>
    <mergeCell ref="G27:G28"/>
    <mergeCell ref="H27:H28"/>
    <mergeCell ref="I27:I28"/>
    <mergeCell ref="J27:J28"/>
    <mergeCell ref="K27:K28"/>
    <mergeCell ref="B19:F19"/>
    <mergeCell ref="H19:K19"/>
    <mergeCell ref="B41:L42"/>
    <mergeCell ref="B44:C44"/>
    <mergeCell ref="B45:C45"/>
    <mergeCell ref="B22:L23"/>
    <mergeCell ref="B25:C25"/>
    <mergeCell ref="B26:C26"/>
    <mergeCell ref="B38:F38"/>
    <mergeCell ref="H38:K38"/>
    <mergeCell ref="H37:K37"/>
    <mergeCell ref="B101:C101"/>
    <mergeCell ref="B102:C102"/>
    <mergeCell ref="B103:B104"/>
    <mergeCell ref="C103:D103"/>
    <mergeCell ref="E103:F103"/>
    <mergeCell ref="I66:I67"/>
    <mergeCell ref="J66:J67"/>
    <mergeCell ref="K66:K67"/>
    <mergeCell ref="J103:J104"/>
    <mergeCell ref="I46:I47"/>
    <mergeCell ref="J46:J47"/>
    <mergeCell ref="K46:K47"/>
    <mergeCell ref="B98:L99"/>
    <mergeCell ref="H144:K144"/>
    <mergeCell ref="B145:F145"/>
    <mergeCell ref="H145:K145"/>
    <mergeCell ref="G103:G104"/>
    <mergeCell ref="H103:H104"/>
    <mergeCell ref="I103:I104"/>
    <mergeCell ref="K103:K104"/>
    <mergeCell ref="B148:L149"/>
    <mergeCell ref="B151:C151"/>
    <mergeCell ref="B152:C152"/>
    <mergeCell ref="B153:B154"/>
    <mergeCell ref="C153:D153"/>
    <mergeCell ref="E153:F153"/>
    <mergeCell ref="G153:G154"/>
    <mergeCell ref="H153:H154"/>
    <mergeCell ref="I153:I154"/>
    <mergeCell ref="J153:J154"/>
    <mergeCell ref="K153:K154"/>
    <mergeCell ref="L153:L154"/>
    <mergeCell ref="H170:K170"/>
    <mergeCell ref="B171:F171"/>
    <mergeCell ref="H171:K171"/>
    <mergeCell ref="H197:K197"/>
    <mergeCell ref="B198:F198"/>
    <mergeCell ref="H198:K198"/>
    <mergeCell ref="B174:L175"/>
    <mergeCell ref="B177:C177"/>
    <mergeCell ref="B178:C178"/>
    <mergeCell ref="B179:B180"/>
    <mergeCell ref="C179:D179"/>
    <mergeCell ref="E179:F179"/>
    <mergeCell ref="G179:G180"/>
    <mergeCell ref="H179:H180"/>
    <mergeCell ref="I179:I180"/>
    <mergeCell ref="J179:J180"/>
    <mergeCell ref="K179:K180"/>
    <mergeCell ref="L179:L180"/>
    <mergeCell ref="B277:L278"/>
    <mergeCell ref="B280:C280"/>
    <mergeCell ref="B281:C281"/>
    <mergeCell ref="B282:B283"/>
    <mergeCell ref="C282:D282"/>
    <mergeCell ref="E282:F282"/>
    <mergeCell ref="G282:G283"/>
    <mergeCell ref="H282:H283"/>
    <mergeCell ref="I282:I283"/>
    <mergeCell ref="J282:J283"/>
    <mergeCell ref="K282:K283"/>
    <mergeCell ref="L282:L283"/>
    <mergeCell ref="H315:K315"/>
    <mergeCell ref="B316:F316"/>
    <mergeCell ref="H316:K31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8"/>
  <sheetViews>
    <sheetView showGridLines="0" workbookViewId="0">
      <selection activeCell="E21" sqref="E21"/>
    </sheetView>
  </sheetViews>
  <sheetFormatPr defaultColWidth="9.109375" defaultRowHeight="14.4" x14ac:dyDescent="0.3"/>
  <cols>
    <col min="1" max="1" width="9.109375" style="1"/>
    <col min="2" max="5" width="15.6640625" style="1" customWidth="1"/>
    <col min="6" max="16384" width="9.109375" style="1"/>
  </cols>
  <sheetData>
    <row r="2" spans="2:5" ht="15" thickBot="1" x14ac:dyDescent="0.35"/>
    <row r="3" spans="2:5" ht="16.2" thickBot="1" x14ac:dyDescent="0.35">
      <c r="B3" s="9" t="s">
        <v>28</v>
      </c>
      <c r="C3" s="8"/>
      <c r="D3" s="96"/>
      <c r="E3" s="96"/>
    </row>
    <row r="4" spans="2:5" ht="16.2" thickBot="1" x14ac:dyDescent="0.35">
      <c r="B4" s="97" t="s">
        <v>27</v>
      </c>
      <c r="C4" s="98"/>
      <c r="D4" s="96"/>
      <c r="E4" s="96"/>
    </row>
    <row r="5" spans="2:5" ht="15.6" x14ac:dyDescent="0.3">
      <c r="B5" s="7" t="s">
        <v>26</v>
      </c>
      <c r="C5" s="6" t="s">
        <v>25</v>
      </c>
      <c r="D5" s="96"/>
      <c r="E5" s="96"/>
    </row>
    <row r="6" spans="2:5" ht="16.2" thickBot="1" x14ac:dyDescent="0.35">
      <c r="B6" s="4" t="s">
        <v>24</v>
      </c>
      <c r="C6" s="5" t="s">
        <v>23</v>
      </c>
      <c r="D6" s="96"/>
      <c r="E6" s="96"/>
    </row>
    <row r="7" spans="2:5" ht="16.2" thickBot="1" x14ac:dyDescent="0.35">
      <c r="B7" s="4" t="s">
        <v>22</v>
      </c>
      <c r="C7" s="117">
        <v>2970800.8084583329</v>
      </c>
      <c r="D7" s="96"/>
      <c r="E7" s="96"/>
    </row>
    <row r="8" spans="2:5" ht="16.2" thickBot="1" x14ac:dyDescent="0.35">
      <c r="B8" s="3" t="s">
        <v>21</v>
      </c>
      <c r="C8" s="2">
        <f>'Tabela P1'!L329*8760/'Tabela P2'!C7</f>
        <v>18.647299286786559</v>
      </c>
      <c r="D8" s="96"/>
      <c r="E8" s="96"/>
    </row>
  </sheetData>
  <mergeCells count="7">
    <mergeCell ref="D8:E8"/>
    <mergeCell ref="D3:E3"/>
    <mergeCell ref="B4:C4"/>
    <mergeCell ref="D4:E4"/>
    <mergeCell ref="D5:E5"/>
    <mergeCell ref="D6:E6"/>
    <mergeCell ref="D7:E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12"/>
  <sheetViews>
    <sheetView showGridLines="0" topLeftCell="D1" zoomScale="90" zoomScaleNormal="90" workbookViewId="0">
      <selection activeCell="J27" sqref="J27"/>
    </sheetView>
  </sheetViews>
  <sheetFormatPr defaultColWidth="9.109375" defaultRowHeight="14.4" x14ac:dyDescent="0.3"/>
  <cols>
    <col min="1" max="1" width="9.109375" style="1"/>
    <col min="2" max="16" width="15.6640625" style="1" customWidth="1"/>
    <col min="17" max="16384" width="9.109375" style="1"/>
  </cols>
  <sheetData>
    <row r="1" spans="2:16" ht="15" thickBot="1" x14ac:dyDescent="0.35"/>
    <row r="2" spans="2:16" ht="15" thickBot="1" x14ac:dyDescent="0.35">
      <c r="B2" s="105" t="s">
        <v>49</v>
      </c>
      <c r="C2" s="106"/>
      <c r="D2" s="107"/>
      <c r="E2" s="15" t="s">
        <v>0</v>
      </c>
      <c r="F2" s="15" t="s">
        <v>18</v>
      </c>
      <c r="G2" s="15" t="s">
        <v>19</v>
      </c>
      <c r="H2" s="15" t="s">
        <v>20</v>
      </c>
      <c r="I2" s="15" t="s">
        <v>48</v>
      </c>
      <c r="J2" s="15" t="s">
        <v>47</v>
      </c>
      <c r="K2" s="15" t="s">
        <v>46</v>
      </c>
      <c r="L2" s="15" t="s">
        <v>45</v>
      </c>
      <c r="M2" s="15" t="s">
        <v>44</v>
      </c>
      <c r="N2" s="15" t="s">
        <v>43</v>
      </c>
      <c r="O2" s="15" t="s">
        <v>42</v>
      </c>
      <c r="P2" s="15" t="s">
        <v>41</v>
      </c>
    </row>
    <row r="3" spans="2:16" s="13" customFormat="1" ht="30" customHeight="1" thickBot="1" x14ac:dyDescent="0.35">
      <c r="B3" s="108" t="s">
        <v>40</v>
      </c>
      <c r="C3" s="109"/>
      <c r="D3" s="110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2:16" ht="15" customHeight="1" x14ac:dyDescent="0.3">
      <c r="B4" s="111" t="s">
        <v>39</v>
      </c>
      <c r="C4" s="112"/>
      <c r="D4" s="113"/>
      <c r="E4" s="12" t="s">
        <v>38</v>
      </c>
      <c r="F4" s="12" t="s">
        <v>38</v>
      </c>
      <c r="G4" s="12" t="s">
        <v>38</v>
      </c>
      <c r="H4" s="12" t="s">
        <v>38</v>
      </c>
      <c r="I4" s="12" t="s">
        <v>38</v>
      </c>
      <c r="J4" s="12" t="s">
        <v>38</v>
      </c>
      <c r="K4" s="12" t="s">
        <v>38</v>
      </c>
      <c r="L4" s="12" t="s">
        <v>38</v>
      </c>
      <c r="M4" s="12" t="s">
        <v>38</v>
      </c>
      <c r="N4" s="12" t="s">
        <v>38</v>
      </c>
      <c r="O4" s="12" t="s">
        <v>38</v>
      </c>
      <c r="P4" s="12" t="s">
        <v>38</v>
      </c>
    </row>
    <row r="5" spans="2:16" ht="39.6" x14ac:dyDescent="0.3">
      <c r="B5" s="114" t="s">
        <v>37</v>
      </c>
      <c r="C5" s="115"/>
      <c r="D5" s="116"/>
      <c r="E5" s="11" t="s">
        <v>36</v>
      </c>
      <c r="F5" s="11" t="s">
        <v>36</v>
      </c>
      <c r="G5" s="11" t="s">
        <v>36</v>
      </c>
      <c r="H5" s="11" t="s">
        <v>36</v>
      </c>
      <c r="I5" s="11" t="s">
        <v>36</v>
      </c>
      <c r="J5" s="11" t="s">
        <v>36</v>
      </c>
      <c r="K5" s="11" t="s">
        <v>36</v>
      </c>
      <c r="L5" s="11" t="s">
        <v>36</v>
      </c>
      <c r="M5" s="11" t="s">
        <v>36</v>
      </c>
      <c r="N5" s="11" t="s">
        <v>36</v>
      </c>
      <c r="O5" s="11" t="s">
        <v>36</v>
      </c>
      <c r="P5" s="11" t="s">
        <v>36</v>
      </c>
    </row>
    <row r="6" spans="2:16" ht="52.8" x14ac:dyDescent="0.3">
      <c r="B6" s="114"/>
      <c r="C6" s="115"/>
      <c r="D6" s="116"/>
      <c r="E6" s="11" t="s">
        <v>35</v>
      </c>
      <c r="F6" s="11" t="s">
        <v>35</v>
      </c>
      <c r="G6" s="11" t="s">
        <v>35</v>
      </c>
      <c r="H6" s="11" t="s">
        <v>35</v>
      </c>
      <c r="I6" s="11" t="s">
        <v>35</v>
      </c>
      <c r="J6" s="11" t="s">
        <v>35</v>
      </c>
      <c r="K6" s="11" t="s">
        <v>35</v>
      </c>
      <c r="L6" s="11" t="s">
        <v>35</v>
      </c>
      <c r="M6" s="11" t="s">
        <v>35</v>
      </c>
      <c r="N6" s="11" t="s">
        <v>35</v>
      </c>
      <c r="O6" s="11" t="s">
        <v>35</v>
      </c>
      <c r="P6" s="11" t="s">
        <v>35</v>
      </c>
    </row>
    <row r="7" spans="2:16" x14ac:dyDescent="0.3">
      <c r="B7" s="99" t="s">
        <v>34</v>
      </c>
      <c r="C7" s="100"/>
      <c r="D7" s="101"/>
      <c r="E7" s="10">
        <v>9</v>
      </c>
      <c r="F7" s="10">
        <v>8</v>
      </c>
      <c r="G7" s="10">
        <v>9</v>
      </c>
      <c r="H7" s="10">
        <v>13</v>
      </c>
      <c r="I7" s="10">
        <v>2</v>
      </c>
      <c r="J7" s="10">
        <v>39</v>
      </c>
      <c r="K7" s="10">
        <v>15</v>
      </c>
      <c r="L7" s="10">
        <v>16</v>
      </c>
      <c r="M7" s="10">
        <v>10</v>
      </c>
      <c r="N7" s="10">
        <v>44</v>
      </c>
      <c r="O7" s="10">
        <v>31</v>
      </c>
      <c r="P7" s="10">
        <v>2</v>
      </c>
    </row>
    <row r="8" spans="2:16" x14ac:dyDescent="0.3">
      <c r="B8" s="99" t="s">
        <v>33</v>
      </c>
      <c r="C8" s="100"/>
      <c r="D8" s="101"/>
      <c r="E8" s="10">
        <v>9</v>
      </c>
      <c r="F8" s="10">
        <v>8</v>
      </c>
      <c r="G8" s="10">
        <v>9</v>
      </c>
      <c r="H8" s="10">
        <v>13</v>
      </c>
      <c r="I8" s="10">
        <v>2</v>
      </c>
      <c r="J8" s="10">
        <v>39</v>
      </c>
      <c r="K8" s="10">
        <v>15</v>
      </c>
      <c r="L8" s="10">
        <v>16</v>
      </c>
      <c r="M8" s="10">
        <v>10</v>
      </c>
      <c r="N8" s="10">
        <v>42</v>
      </c>
      <c r="O8" s="10">
        <v>31</v>
      </c>
      <c r="P8" s="10">
        <v>2</v>
      </c>
    </row>
    <row r="9" spans="2:16" x14ac:dyDescent="0.3">
      <c r="B9" s="99" t="s">
        <v>32</v>
      </c>
      <c r="C9" s="100"/>
      <c r="D9" s="101"/>
      <c r="E9" s="44">
        <f t="shared" ref="E9:M9" si="0">E8/E7</f>
        <v>1</v>
      </c>
      <c r="F9" s="44">
        <f t="shared" si="0"/>
        <v>1</v>
      </c>
      <c r="G9" s="44">
        <f>G8/G7</f>
        <v>1</v>
      </c>
      <c r="H9" s="44">
        <f t="shared" si="0"/>
        <v>1</v>
      </c>
      <c r="I9" s="44">
        <f t="shared" si="0"/>
        <v>1</v>
      </c>
      <c r="J9" s="44">
        <f>J8/J7</f>
        <v>1</v>
      </c>
      <c r="K9" s="44">
        <f t="shared" si="0"/>
        <v>1</v>
      </c>
      <c r="L9" s="44">
        <f>L8/L7</f>
        <v>1</v>
      </c>
      <c r="M9" s="44">
        <f t="shared" si="0"/>
        <v>1</v>
      </c>
      <c r="N9" s="44">
        <f>N8/N7</f>
        <v>0.95454545454545459</v>
      </c>
      <c r="O9" s="44">
        <f t="shared" ref="O9:P9" si="1">O8/O7</f>
        <v>1</v>
      </c>
      <c r="P9" s="44">
        <f t="shared" si="1"/>
        <v>1</v>
      </c>
    </row>
    <row r="10" spans="2:16" x14ac:dyDescent="0.3">
      <c r="B10" s="99" t="s">
        <v>31</v>
      </c>
      <c r="C10" s="100"/>
      <c r="D10" s="101"/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</row>
    <row r="11" spans="2:16" x14ac:dyDescent="0.3">
      <c r="B11" s="99" t="s">
        <v>30</v>
      </c>
      <c r="C11" s="100"/>
      <c r="D11" s="101"/>
      <c r="E11" s="10">
        <f>E7-E8</f>
        <v>0</v>
      </c>
      <c r="F11" s="10">
        <f t="shared" ref="F11:P11" si="2">F7-F8</f>
        <v>0</v>
      </c>
      <c r="G11" s="10">
        <f t="shared" si="2"/>
        <v>0</v>
      </c>
      <c r="H11" s="10">
        <f t="shared" si="2"/>
        <v>0</v>
      </c>
      <c r="I11" s="10">
        <f t="shared" si="2"/>
        <v>0</v>
      </c>
      <c r="J11" s="10">
        <f>J7-J8</f>
        <v>0</v>
      </c>
      <c r="K11" s="10">
        <f t="shared" si="2"/>
        <v>0</v>
      </c>
      <c r="L11" s="10">
        <f>L7-L8</f>
        <v>0</v>
      </c>
      <c r="M11" s="10">
        <f t="shared" si="2"/>
        <v>0</v>
      </c>
      <c r="N11" s="10">
        <f t="shared" si="2"/>
        <v>2</v>
      </c>
      <c r="O11" s="10">
        <f t="shared" si="2"/>
        <v>0</v>
      </c>
      <c r="P11" s="10">
        <f t="shared" si="2"/>
        <v>0</v>
      </c>
    </row>
    <row r="12" spans="2:16" ht="15" thickBot="1" x14ac:dyDescent="0.35">
      <c r="B12" s="102" t="s">
        <v>29</v>
      </c>
      <c r="C12" s="103"/>
      <c r="D12" s="104"/>
      <c r="E12" s="45">
        <f t="shared" ref="E12:M12" si="3">E11/E7</f>
        <v>0</v>
      </c>
      <c r="F12" s="45">
        <f t="shared" si="3"/>
        <v>0</v>
      </c>
      <c r="G12" s="45">
        <f t="shared" si="3"/>
        <v>0</v>
      </c>
      <c r="H12" s="45">
        <f t="shared" si="3"/>
        <v>0</v>
      </c>
      <c r="I12" s="45">
        <f t="shared" si="3"/>
        <v>0</v>
      </c>
      <c r="J12" s="45">
        <f>J11/J7</f>
        <v>0</v>
      </c>
      <c r="K12" s="45">
        <f t="shared" si="3"/>
        <v>0</v>
      </c>
      <c r="L12" s="45">
        <f>L11/L7</f>
        <v>0</v>
      </c>
      <c r="M12" s="45">
        <f t="shared" si="3"/>
        <v>0</v>
      </c>
      <c r="N12" s="45">
        <f>N11/N7</f>
        <v>4.5454545454545456E-2</v>
      </c>
      <c r="O12" s="45">
        <f t="shared" ref="O12:P12" si="4">O11/O7</f>
        <v>0</v>
      </c>
      <c r="P12" s="45">
        <f t="shared" si="4"/>
        <v>0</v>
      </c>
    </row>
  </sheetData>
  <mergeCells count="10">
    <mergeCell ref="B9:D9"/>
    <mergeCell ref="B10:D10"/>
    <mergeCell ref="B11:D11"/>
    <mergeCell ref="B12:D12"/>
    <mergeCell ref="B2:D2"/>
    <mergeCell ref="B3:D3"/>
    <mergeCell ref="B4:D4"/>
    <mergeCell ref="B5:D6"/>
    <mergeCell ref="B7:D7"/>
    <mergeCell ref="B8:D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A0968C9D-DB37-4AEF-8A7F-84ABF6C7AA7D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Tabela P1</vt:lpstr>
      <vt:lpstr>Tabela P2</vt:lpstr>
      <vt:lpstr>Tabela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Mirjana Glogovac</dc:creator>
  <cp:lastModifiedBy>Enis Cindrak</cp:lastModifiedBy>
  <dcterms:created xsi:type="dcterms:W3CDTF">2021-01-11T14:43:06Z</dcterms:created>
  <dcterms:modified xsi:type="dcterms:W3CDTF">2025-01-24T13:09:01Z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2867bf0a-81b6-4c18-975c-d427b9f9eb6f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4" name="bjDocumentLabelXML-0">
    <vt:lpwstr>ames.com/2008/01/sie/internal/label"&gt;&lt;element uid="id_classification_nonbusiness" value="" /&gt;&lt;/sisl&gt;</vt:lpwstr>
  </property>
  <property fmtid="{D5CDD505-2E9C-101B-9397-08002B2CF9AE}" pid="5" name="bjSaver">
    <vt:lpwstr>PyzIN2rn+MfarEIcX0dz3Q7L9Voo/Cbw</vt:lpwstr>
  </property>
  <property fmtid="{D5CDD505-2E9C-101B-9397-08002B2CF9AE}" pid="6" name="bjClsUserRVM">
    <vt:lpwstr>[]</vt:lpwstr>
  </property>
  <property fmtid="{D5CDD505-2E9C-101B-9397-08002B2CF9AE}" pid="7" name="bjDocumentSecurityLabel">
    <vt:lpwstr>JAVNO</vt:lpwstr>
  </property>
</Properties>
</file>